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LTVILN-001SV001\Vartotoju grupes\01 Rinkotyra\KONKURSAI\2024\Via Lietuva_Kelias Nr. 176 Pirčiupiai-Jašiūnai 11-14 km 06-04\Pasiūlymo dokumentai\"/>
    </mc:Choice>
  </mc:AlternateContent>
  <xr:revisionPtr revIDLastSave="0" documentId="13_ncr:1_{0EA50405-CBF4-404A-B53B-EFE284E46BB7}" xr6:coauthVersionLast="47" xr6:coauthVersionMax="47" xr10:uidLastSave="{00000000-0000-0000-0000-000000000000}"/>
  <bookViews>
    <workbookView xWindow="2700" yWindow="0" windowWidth="15690" windowHeight="15600" firstSheet="1" activeTab="7" xr2:uid="{6BC1EAF5-0D01-43F1-AE22-A39552859E42}"/>
  </bookViews>
  <sheets>
    <sheet name="DKŽ_1" sheetId="5" r:id="rId1"/>
    <sheet name="DKŽ_2" sheetId="6" r:id="rId2"/>
    <sheet name="DKŽ_3" sheetId="1" r:id="rId3"/>
    <sheet name="DKŽ_4" sheetId="7" r:id="rId4"/>
    <sheet name="DKŽ_5" sheetId="8" r:id="rId5"/>
    <sheet name="DKŽ_6" sheetId="10" r:id="rId6"/>
    <sheet name="DKŽ_7" sheetId="11" r:id="rId7"/>
    <sheet name="Santrauka" sheetId="3" r:id="rId8"/>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6" i="1" l="1"/>
  <c r="G72" i="1" l="1"/>
  <c r="G34" i="11"/>
  <c r="G24" i="11"/>
  <c r="G64" i="5" l="1"/>
  <c r="G65" i="5"/>
  <c r="G66" i="5"/>
  <c r="G230" i="5"/>
  <c r="G229" i="5"/>
  <c r="G231" i="5"/>
  <c r="G63" i="5"/>
  <c r="G19" i="11"/>
  <c r="G20" i="11"/>
  <c r="G21" i="11"/>
  <c r="G22" i="11"/>
  <c r="G23" i="11"/>
  <c r="G25" i="11"/>
  <c r="G42" i="11"/>
  <c r="G41" i="11"/>
  <c r="G40" i="11"/>
  <c r="G39" i="11"/>
  <c r="G38" i="11"/>
  <c r="G37" i="11"/>
  <c r="G36" i="11"/>
  <c r="G35" i="11"/>
  <c r="G33" i="11"/>
  <c r="I231" i="5" l="1"/>
  <c r="I42" i="11"/>
  <c r="G24" i="5"/>
  <c r="G23" i="5"/>
  <c r="G22" i="5"/>
  <c r="G10" i="5" l="1"/>
  <c r="G9" i="11"/>
  <c r="G15" i="11"/>
  <c r="G16" i="11"/>
  <c r="G17" i="11"/>
  <c r="G18" i="11"/>
  <c r="G26" i="11"/>
  <c r="G27" i="11"/>
  <c r="G28" i="11"/>
  <c r="G29" i="11"/>
  <c r="G30" i="11"/>
  <c r="G31" i="11"/>
  <c r="G14" i="11"/>
  <c r="G7" i="11"/>
  <c r="G42" i="1"/>
  <c r="G50" i="1"/>
  <c r="G51" i="1"/>
  <c r="G52" i="1"/>
  <c r="G53" i="1"/>
  <c r="G54" i="1"/>
  <c r="G55" i="1"/>
  <c r="G56" i="1"/>
  <c r="G57" i="1"/>
  <c r="G58" i="1"/>
  <c r="G59" i="1"/>
  <c r="G60" i="1"/>
  <c r="G7" i="1" l="1"/>
  <c r="G8" i="1"/>
  <c r="G9" i="1"/>
  <c r="G10" i="1"/>
  <c r="G11" i="1"/>
  <c r="G12" i="1"/>
  <c r="G13" i="1"/>
  <c r="G14" i="1"/>
  <c r="G15" i="1"/>
  <c r="G16" i="1"/>
  <c r="G17" i="1"/>
  <c r="G18" i="1"/>
  <c r="G19" i="1"/>
  <c r="G20" i="1"/>
  <c r="G21" i="1"/>
  <c r="G22" i="1"/>
  <c r="G23" i="1"/>
  <c r="G24" i="1"/>
  <c r="G9" i="6"/>
  <c r="G10" i="6"/>
  <c r="G11" i="6"/>
  <c r="G12" i="6"/>
  <c r="G13" i="6"/>
  <c r="G14" i="6"/>
  <c r="G15" i="6"/>
  <c r="G16" i="6"/>
  <c r="G17" i="6"/>
  <c r="G18" i="6"/>
  <c r="G19" i="6"/>
  <c r="G20" i="6"/>
  <c r="G21" i="6"/>
  <c r="G22" i="6"/>
  <c r="G23" i="6"/>
  <c r="G24" i="6"/>
  <c r="G25" i="6"/>
  <c r="G26" i="6"/>
  <c r="G27" i="6"/>
  <c r="G28" i="6"/>
  <c r="G29" i="6"/>
  <c r="G30" i="6"/>
  <c r="G31" i="6"/>
  <c r="G32" i="6"/>
  <c r="G33" i="6"/>
  <c r="G34" i="6"/>
  <c r="G216" i="5"/>
  <c r="G217" i="5"/>
  <c r="G218" i="5"/>
  <c r="G219" i="5"/>
  <c r="G220" i="5"/>
  <c r="G221" i="5"/>
  <c r="G222" i="5"/>
  <c r="G223" i="5"/>
  <c r="G224" i="5"/>
  <c r="G210" i="5"/>
  <c r="G211" i="5"/>
  <c r="G212" i="5"/>
  <c r="G154" i="5"/>
  <c r="G166" i="5"/>
  <c r="G156" i="5"/>
  <c r="G157" i="5"/>
  <c r="G158" i="5"/>
  <c r="G159" i="5"/>
  <c r="G160" i="5"/>
  <c r="G161" i="5"/>
  <c r="G162" i="5"/>
  <c r="G163" i="5"/>
  <c r="G164" i="5"/>
  <c r="G165" i="5"/>
  <c r="G168" i="5"/>
  <c r="G167" i="5"/>
  <c r="G155" i="5"/>
  <c r="G137" i="5"/>
  <c r="G114" i="5"/>
  <c r="G115" i="5"/>
  <c r="G116" i="5"/>
  <c r="G117" i="5"/>
  <c r="G118" i="5"/>
  <c r="G119" i="5"/>
  <c r="G120" i="5"/>
  <c r="G121" i="5"/>
  <c r="G122" i="5"/>
  <c r="G123" i="5"/>
  <c r="G124" i="5"/>
  <c r="G125" i="5"/>
  <c r="G126" i="5"/>
  <c r="G127" i="5"/>
  <c r="G128" i="5"/>
  <c r="G129" i="5"/>
  <c r="G98" i="5"/>
  <c r="G61" i="5"/>
  <c r="G62" i="5"/>
  <c r="G39" i="5"/>
  <c r="G40" i="5"/>
  <c r="G41" i="5"/>
  <c r="G42" i="5"/>
  <c r="G43" i="5"/>
  <c r="G44" i="5"/>
  <c r="G45" i="5"/>
  <c r="G38" i="5"/>
  <c r="G35" i="5"/>
  <c r="G11" i="5"/>
  <c r="G32" i="11"/>
  <c r="I32" i="11" s="1"/>
  <c r="G13" i="11"/>
  <c r="G12" i="11"/>
  <c r="G11" i="11"/>
  <c r="G10" i="11"/>
  <c r="G8" i="11"/>
  <c r="G6" i="11"/>
  <c r="G43" i="11" l="1"/>
  <c r="C10" i="3" s="1"/>
  <c r="I13" i="11"/>
  <c r="I11" i="11"/>
  <c r="G13" i="10"/>
  <c r="G24" i="10"/>
  <c r="G25" i="10"/>
  <c r="G26" i="10"/>
  <c r="G27" i="10"/>
  <c r="G28" i="10"/>
  <c r="G15" i="10"/>
  <c r="G16" i="10"/>
  <c r="G17" i="10"/>
  <c r="G18" i="10"/>
  <c r="G19" i="10"/>
  <c r="G20" i="10"/>
  <c r="G21" i="10"/>
  <c r="G22" i="10"/>
  <c r="G12" i="10"/>
  <c r="G14" i="10"/>
  <c r="G23" i="10"/>
  <c r="G29" i="10"/>
  <c r="G11" i="10"/>
  <c r="G10" i="10"/>
  <c r="G9" i="10"/>
  <c r="G8" i="10"/>
  <c r="G7" i="10"/>
  <c r="G6" i="10"/>
  <c r="G19" i="8"/>
  <c r="G18" i="8"/>
  <c r="G17" i="8"/>
  <c r="G16" i="8"/>
  <c r="G15" i="8"/>
  <c r="G14" i="8"/>
  <c r="G13" i="8"/>
  <c r="G12" i="8"/>
  <c r="G11" i="8"/>
  <c r="G10" i="8"/>
  <c r="G9" i="8"/>
  <c r="G8" i="8"/>
  <c r="G7" i="8"/>
  <c r="G46" i="7"/>
  <c r="G47" i="7"/>
  <c r="G48" i="7"/>
  <c r="G49" i="7"/>
  <c r="G50" i="7"/>
  <c r="G15" i="7"/>
  <c r="G16" i="7"/>
  <c r="G17" i="7"/>
  <c r="G18" i="7"/>
  <c r="G19" i="7"/>
  <c r="G20" i="7"/>
  <c r="G21" i="7"/>
  <c r="G22" i="7"/>
  <c r="G23" i="7"/>
  <c r="G24" i="7"/>
  <c r="G25" i="7"/>
  <c r="G58" i="7"/>
  <c r="G57" i="7"/>
  <c r="G56" i="7"/>
  <c r="G55" i="7"/>
  <c r="G54" i="7"/>
  <c r="G53" i="7"/>
  <c r="G52" i="7"/>
  <c r="G51" i="7"/>
  <c r="G45" i="7"/>
  <c r="G44" i="7"/>
  <c r="G43" i="7"/>
  <c r="G42" i="7"/>
  <c r="G41" i="7"/>
  <c r="G40" i="7"/>
  <c r="G39" i="7"/>
  <c r="G38" i="7"/>
  <c r="G37" i="7"/>
  <c r="G36" i="7"/>
  <c r="G35" i="7"/>
  <c r="G34" i="7"/>
  <c r="G33" i="7"/>
  <c r="G32" i="7"/>
  <c r="G31" i="7"/>
  <c r="G30" i="7"/>
  <c r="G29" i="7"/>
  <c r="G28" i="7"/>
  <c r="G27" i="7"/>
  <c r="G26" i="7"/>
  <c r="G14" i="7"/>
  <c r="G13" i="7"/>
  <c r="G12" i="7"/>
  <c r="G11" i="7"/>
  <c r="G10" i="7"/>
  <c r="G9" i="7"/>
  <c r="G8" i="7"/>
  <c r="G7" i="7"/>
  <c r="G71" i="1"/>
  <c r="G70" i="1"/>
  <c r="G69" i="1"/>
  <c r="G68" i="1"/>
  <c r="G67" i="1"/>
  <c r="G66" i="1"/>
  <c r="G65" i="1"/>
  <c r="G64" i="1"/>
  <c r="G63" i="1"/>
  <c r="G62" i="1"/>
  <c r="G61" i="1"/>
  <c r="G49" i="1"/>
  <c r="G48" i="1"/>
  <c r="G47" i="1"/>
  <c r="G46" i="1"/>
  <c r="G45" i="1"/>
  <c r="G27" i="1"/>
  <c r="G28" i="1"/>
  <c r="G29" i="1"/>
  <c r="G30" i="1"/>
  <c r="G31" i="1"/>
  <c r="G32" i="1"/>
  <c r="G33" i="1"/>
  <c r="G191" i="5"/>
  <c r="G192" i="5"/>
  <c r="G193" i="5"/>
  <c r="G194" i="5"/>
  <c r="G195" i="5"/>
  <c r="G196" i="5"/>
  <c r="G197" i="5"/>
  <c r="G198" i="5"/>
  <c r="G87" i="5"/>
  <c r="G35" i="6"/>
  <c r="G8" i="6"/>
  <c r="G7" i="6"/>
  <c r="G6" i="6"/>
  <c r="G5" i="6"/>
  <c r="G228" i="5"/>
  <c r="G227" i="5"/>
  <c r="G226" i="5"/>
  <c r="G207" i="5"/>
  <c r="G208" i="5"/>
  <c r="G209" i="5"/>
  <c r="G213" i="5"/>
  <c r="G199" i="5"/>
  <c r="G190" i="5"/>
  <c r="G189" i="5"/>
  <c r="G188" i="5"/>
  <c r="G187" i="5"/>
  <c r="G181" i="5"/>
  <c r="G180" i="5"/>
  <c r="G179" i="5"/>
  <c r="G178" i="5"/>
  <c r="G177" i="5"/>
  <c r="G176" i="5"/>
  <c r="G153" i="5"/>
  <c r="G152" i="5"/>
  <c r="G151" i="5"/>
  <c r="G150" i="5"/>
  <c r="G149" i="5"/>
  <c r="G148" i="5"/>
  <c r="G147" i="5"/>
  <c r="G146" i="5"/>
  <c r="G145" i="5"/>
  <c r="G144" i="5"/>
  <c r="G143" i="5"/>
  <c r="G142" i="5"/>
  <c r="G141" i="5"/>
  <c r="G140" i="5"/>
  <c r="G139" i="5"/>
  <c r="G138" i="5"/>
  <c r="G136" i="5"/>
  <c r="G135" i="5"/>
  <c r="G134" i="5"/>
  <c r="G133" i="5"/>
  <c r="G132" i="5"/>
  <c r="G131" i="5"/>
  <c r="G130" i="5"/>
  <c r="G109" i="5"/>
  <c r="G110" i="5"/>
  <c r="G111" i="5"/>
  <c r="G112" i="5"/>
  <c r="G113" i="5"/>
  <c r="G105" i="5"/>
  <c r="G106" i="5"/>
  <c r="G107" i="5"/>
  <c r="G108" i="5"/>
  <c r="G99" i="5"/>
  <c r="G100" i="5"/>
  <c r="G101" i="5"/>
  <c r="G102" i="5"/>
  <c r="G103" i="5"/>
  <c r="G91" i="5"/>
  <c r="G92" i="5"/>
  <c r="G93" i="5"/>
  <c r="G94" i="5"/>
  <c r="G69" i="5"/>
  <c r="G70" i="5"/>
  <c r="G71" i="5"/>
  <c r="G72" i="5"/>
  <c r="G73" i="5"/>
  <c r="G74" i="5"/>
  <c r="G75" i="5"/>
  <c r="G76" i="5"/>
  <c r="G77" i="5"/>
  <c r="G78" i="5"/>
  <c r="G79" i="5"/>
  <c r="G80" i="5"/>
  <c r="G81" i="5"/>
  <c r="G82" i="5"/>
  <c r="G83" i="5"/>
  <c r="G37" i="5"/>
  <c r="G46" i="5"/>
  <c r="G47" i="5"/>
  <c r="G48" i="5"/>
  <c r="G49" i="5"/>
  <c r="G50" i="5"/>
  <c r="G51" i="5"/>
  <c r="G52" i="5"/>
  <c r="G53" i="5"/>
  <c r="G54" i="5"/>
  <c r="G55" i="5"/>
  <c r="G56" i="5"/>
  <c r="G57" i="5"/>
  <c r="G58" i="5"/>
  <c r="G59" i="5"/>
  <c r="G60" i="5"/>
  <c r="G18" i="5"/>
  <c r="G19" i="5"/>
  <c r="G20" i="5"/>
  <c r="G21" i="5"/>
  <c r="G25" i="5"/>
  <c r="G26" i="5"/>
  <c r="G27" i="5"/>
  <c r="G28" i="5"/>
  <c r="G29" i="5"/>
  <c r="G30" i="5"/>
  <c r="G31" i="5"/>
  <c r="G32" i="5"/>
  <c r="G33" i="5"/>
  <c r="G34" i="5"/>
  <c r="G9" i="5"/>
  <c r="G12" i="5"/>
  <c r="G13" i="5"/>
  <c r="G14" i="5"/>
  <c r="G15" i="5"/>
  <c r="G16" i="5"/>
  <c r="G17" i="5"/>
  <c r="G225" i="5"/>
  <c r="G215" i="5"/>
  <c r="G214" i="5"/>
  <c r="G206" i="5"/>
  <c r="G205" i="5"/>
  <c r="G204" i="5"/>
  <c r="G203" i="5"/>
  <c r="G202" i="5"/>
  <c r="G201" i="5"/>
  <c r="G200" i="5"/>
  <c r="G186" i="5"/>
  <c r="G185" i="5"/>
  <c r="G184" i="5"/>
  <c r="G183" i="5"/>
  <c r="G182" i="5"/>
  <c r="G175" i="5"/>
  <c r="G174" i="5"/>
  <c r="G173" i="5"/>
  <c r="G172" i="5"/>
  <c r="G171" i="5"/>
  <c r="G170" i="5"/>
  <c r="G169" i="5"/>
  <c r="I169" i="5" s="1"/>
  <c r="G104" i="5"/>
  <c r="G97" i="5"/>
  <c r="G96" i="5"/>
  <c r="G95" i="5"/>
  <c r="G90" i="5"/>
  <c r="G89" i="5"/>
  <c r="G88" i="5"/>
  <c r="G86" i="5"/>
  <c r="G85" i="5"/>
  <c r="G84" i="5"/>
  <c r="G68" i="5"/>
  <c r="G67" i="5"/>
  <c r="G36" i="5"/>
  <c r="G8" i="5"/>
  <c r="G7" i="5"/>
  <c r="G6" i="5"/>
  <c r="G5" i="5"/>
  <c r="G35" i="1"/>
  <c r="G36" i="1"/>
  <c r="G37" i="1"/>
  <c r="G38" i="1"/>
  <c r="G39" i="1"/>
  <c r="G44" i="1"/>
  <c r="G43" i="1"/>
  <c r="G41" i="1"/>
  <c r="G40" i="1"/>
  <c r="G34" i="1"/>
  <c r="G26" i="1"/>
  <c r="G25" i="1"/>
  <c r="I67" i="5" l="1"/>
  <c r="G73" i="1"/>
  <c r="C6" i="3" s="1"/>
  <c r="I72" i="1"/>
  <c r="G232" i="5"/>
  <c r="C4" i="3" s="1"/>
  <c r="I19" i="8"/>
  <c r="I29" i="10"/>
  <c r="I10" i="10"/>
  <c r="G30" i="10"/>
  <c r="C9" i="3" s="1"/>
  <c r="I15" i="8"/>
  <c r="G20" i="8"/>
  <c r="C8" i="3" s="1"/>
  <c r="I58" i="7"/>
  <c r="G59" i="7"/>
  <c r="C7" i="3" s="1"/>
  <c r="I36" i="7"/>
  <c r="I44" i="1"/>
  <c r="I175" i="5"/>
  <c r="I199" i="5"/>
  <c r="I168" i="5"/>
  <c r="I181" i="5"/>
  <c r="I186" i="5"/>
  <c r="I129" i="5"/>
  <c r="I89" i="5"/>
  <c r="I225" i="5"/>
  <c r="I228" i="5"/>
  <c r="I45" i="5"/>
  <c r="I35" i="6"/>
  <c r="G36" i="6"/>
  <c r="C5" i="3" s="1"/>
  <c r="C11" i="3" l="1"/>
</calcChain>
</file>

<file path=xl/sharedStrings.xml><?xml version="1.0" encoding="utf-8"?>
<sst xmlns="http://schemas.openxmlformats.org/spreadsheetml/2006/main" count="1921" uniqueCount="738">
  <si>
    <t>Eilės Nr.</t>
  </si>
  <si>
    <t>Darbo pavadinimas, aprašymas</t>
  </si>
  <si>
    <t>Mato vnt.</t>
  </si>
  <si>
    <t>Kiekis</t>
  </si>
  <si>
    <t>Iš viso, Eur be PVM</t>
  </si>
  <si>
    <t>1. Paruošiamieji darbai</t>
  </si>
  <si>
    <t>kompl.</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</si>
  <si>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</si>
  <si>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6.1</t>
  </si>
  <si>
    <t>1.1</t>
  </si>
  <si>
    <t>1.2</t>
  </si>
  <si>
    <t>1.3</t>
  </si>
  <si>
    <t>1.4</t>
  </si>
  <si>
    <t>1.5</t>
  </si>
  <si>
    <t>1.6</t>
  </si>
  <si>
    <t>1.7</t>
  </si>
  <si>
    <t>1.8</t>
  </si>
  <si>
    <t>1.9</t>
  </si>
  <si>
    <t>2.1</t>
  </si>
  <si>
    <t>2.2</t>
  </si>
  <si>
    <t>2.3</t>
  </si>
  <si>
    <t>2.4</t>
  </si>
  <si>
    <t>2.5</t>
  </si>
  <si>
    <t>2.6</t>
  </si>
  <si>
    <t>2.7</t>
  </si>
  <si>
    <t>2.8</t>
  </si>
  <si>
    <t>2.9</t>
  </si>
  <si>
    <t>2.10</t>
  </si>
  <si>
    <t>2.11</t>
  </si>
  <si>
    <t>7.1</t>
  </si>
  <si>
    <t>3.1</t>
  </si>
  <si>
    <t>3.2</t>
  </si>
  <si>
    <t>3.3</t>
  </si>
  <si>
    <t>3.4</t>
  </si>
  <si>
    <t>3.5</t>
  </si>
  <si>
    <t>3.6</t>
  </si>
  <si>
    <t>3.7</t>
  </si>
  <si>
    <t>7.2</t>
  </si>
  <si>
    <t>7.3</t>
  </si>
  <si>
    <t>7.4</t>
  </si>
  <si>
    <t>7.5</t>
  </si>
  <si>
    <t>7.6</t>
  </si>
  <si>
    <t>8.1</t>
  </si>
  <si>
    <t>8.2</t>
  </si>
  <si>
    <t>8.3</t>
  </si>
  <si>
    <t>8.4</t>
  </si>
  <si>
    <t>8.5</t>
  </si>
  <si>
    <t>8.6</t>
  </si>
  <si>
    <t>9.1</t>
  </si>
  <si>
    <t>11.2</t>
  </si>
  <si>
    <t>11.1</t>
  </si>
  <si>
    <t>11.3</t>
  </si>
  <si>
    <t>11.4</t>
  </si>
  <si>
    <t>11.5</t>
  </si>
  <si>
    <t>12.1</t>
  </si>
  <si>
    <t>Skyrius</t>
  </si>
  <si>
    <t>2. Žemės sankasa</t>
  </si>
  <si>
    <t>10.1</t>
  </si>
  <si>
    <t>11.6</t>
  </si>
  <si>
    <t>11.7</t>
  </si>
  <si>
    <t>11.8</t>
  </si>
  <si>
    <t>11.9</t>
  </si>
  <si>
    <t>11.10</t>
  </si>
  <si>
    <t>11.11</t>
  </si>
  <si>
    <t>IŠ VISO ŽINIARAŠTYJE 1, EUR BE PVM</t>
  </si>
  <si>
    <t>Iš viso skyriuje 6, 
Eur be PVM</t>
  </si>
  <si>
    <t>Iš viso skyriuje 7, 
Eur be PVM</t>
  </si>
  <si>
    <t>Iš viso skyriuje 1, 
Eur be PVM</t>
  </si>
  <si>
    <t>Iš viso skyriuje 2, 
Eur be PVM</t>
  </si>
  <si>
    <t>Iš viso skyriuje 3, 
Eur be PVM</t>
  </si>
  <si>
    <t>Iš viso skyriuje 4, 
Eur be PVM</t>
  </si>
  <si>
    <t>Iš viso skyriuje 5, 
Eur be PVM</t>
  </si>
  <si>
    <t>Iš viso skyriuje 8, 
Eur be PVM</t>
  </si>
  <si>
    <t>Iš viso skyriuje 9, 
Eur be PVM</t>
  </si>
  <si>
    <t>Iš viso skyriuje 10, 
Eur be PVM</t>
  </si>
  <si>
    <t>Iš viso skyriuje 11, 
Eur be PVM</t>
  </si>
  <si>
    <t>Iš viso skyriuje 12, 
Eur be PVM</t>
  </si>
  <si>
    <t>DARBŲ KIEKIŲ ŽINIARAŠČIŲ SANTRAUKA</t>
  </si>
  <si>
    <t>Darbų kiekių žin. nr.</t>
  </si>
  <si>
    <t>Žiniaraščio pavadinimas</t>
  </si>
  <si>
    <t>Vertė, EUR be PVM</t>
  </si>
  <si>
    <t>Vertės į pasiūlymo formą</t>
  </si>
  <si>
    <t>Žiniaraščio priedas</t>
  </si>
  <si>
    <r>
      <rPr>
        <b/>
        <sz val="10"/>
        <rFont val="Times New Roman"/>
        <family val="1"/>
        <charset val="186"/>
      </rPr>
      <t>Grįžtamosios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</si>
  <si>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rFont val="Times New Roman"/>
        <family val="1"/>
        <charset val="186"/>
      </rPr>
      <t>Statybinės atliekos</t>
    </r>
    <r>
      <rPr>
        <sz val="10"/>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</si>
  <si>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Iš viso žiniaraščiuose (Eur be PVM):</t>
  </si>
  <si>
    <t>1.10</t>
  </si>
  <si>
    <t>1.11</t>
  </si>
  <si>
    <t>1.12</t>
  </si>
  <si>
    <t>1.13</t>
  </si>
  <si>
    <t>IŠ VISO ŽINIARAŠTYJE 2, EUR BE PVM</t>
  </si>
  <si>
    <t>Pastaba: Rangovas statybvietės išlaidose arba laisvai pasirinktoje (-ose) darbų kiekių žiniaraščių eilutėje (-ėse) turi įsivertinti pranešimų skelbimą apie statybos pradžią, taip pat turi įsivertinti pranešimų skelbimą apie Rangovo, pagrindinių sričių vadovų (statinio projekto vykdymo priežiūros vadovo, statinio statybos vadovo, statinio statybos techninio prižiūrėtojo) pasamdymą ar paskyrimą arba jų pasikeitimą ir kitus su sutarties vykdymu susijusius dokumentus (įskaitant statybos užbaigimo akto gavimą).</t>
  </si>
  <si>
    <t>Kelio ašinės linijos ir kelio juostos nužymėjimas</t>
  </si>
  <si>
    <t>km</t>
  </si>
  <si>
    <t>Asfalto dangos išardymas/nufrezavimas (frezuojant dangas vidutiniškai iki 0,11 m)</t>
  </si>
  <si>
    <t>Asfalto droženų išvežimas į sandėliavimo vietą antriniam panaudojimui  sankryžų ir nuovažų suvedimui</t>
  </si>
  <si>
    <t>Greičio mažinimo kalnelių iš asfalto dangos išardymas/nufrezavimas (frezuojant dangas vidutiniškai iki 0,10 m)</t>
  </si>
  <si>
    <t>Kelio ženklų skydų demontavimas nuo vienstiebių atramų ir išvežimas į Užsakovo nurodytą vietą</t>
  </si>
  <si>
    <t>Kelio ženklų vienstiebių atramų demontavimas ir išvežimas į Užsakovo nurodytą vietą</t>
  </si>
  <si>
    <t>Kelio ženklų skydų demontavimas nuo dvistiebių atramų ir išvežimas į Užsakovo nurodytą vietą</t>
  </si>
  <si>
    <t>Kelio ženklų dvistiebių atramų demontavimas ir išvežimas į Užsakovo nurodytą vietą</t>
  </si>
  <si>
    <t>Signalinių A tipo stulpelių demontavimas ir išvežimas į Užsakovo nurodytą vietą</t>
  </si>
  <si>
    <t>Signalinių B tipo stulpelių demontavimas ir išvežimas į Užsakovo nurodytą vietą</t>
  </si>
  <si>
    <t>vnt.</t>
  </si>
  <si>
    <t>1.14</t>
  </si>
  <si>
    <t>1.15</t>
  </si>
  <si>
    <t>1.16</t>
  </si>
  <si>
    <t>1.17</t>
  </si>
  <si>
    <t>Pavienių  krūmų pašalinimas mechanizuotu būdu ir išvežimas į rangovo pasirinktą vietą</t>
  </si>
  <si>
    <t>Esamų gelžbetoninių Ø300 mm pralaidų po keliu išardymas, pakrovimas ir išvežimas į rangovo pasirinktą vietą</t>
  </si>
  <si>
    <t>Esamų gelžbetoninių Ø300 mm pralaidų po keliu antgalių išardymas, pakrovimas ir išvežimas į rangovo pasirinktą vietą</t>
  </si>
  <si>
    <t>Esamų gelžbetoninių Ø350 mm pralaidų po keliu išardymas, pakrovimas ir išvežimas į rangovo pasirinktą vietą</t>
  </si>
  <si>
    <t>Esamų gelžbetoninių Ø350 mm pralaidų po keliu antgalių išardymas, pakrovimas ir išvežimas į rangovo pasirinktą vietą</t>
  </si>
  <si>
    <t>Betoninių kelio bordiūrų išardymas, pakrovimas ir išvežimas į rangovo pasirinktą vietą</t>
  </si>
  <si>
    <t xml:space="preserve">Suoliukų demontavimas, pakrovimas ir išvežimas į rangovo pasirinktą vietą </t>
  </si>
  <si>
    <t>Šiukšlių dėžių demontavimas, pakrovimas ir išvežimas į rangovo pasirinktą vietą</t>
  </si>
  <si>
    <t>Demontuojama esama tvora</t>
  </si>
  <si>
    <t>m</t>
  </si>
  <si>
    <t>1.18</t>
  </si>
  <si>
    <t>1.19</t>
  </si>
  <si>
    <t>1.20</t>
  </si>
  <si>
    <t>1.21</t>
  </si>
  <si>
    <t>1.22</t>
  </si>
  <si>
    <t>1.23</t>
  </si>
  <si>
    <t>1.24</t>
  </si>
  <si>
    <t>1.25</t>
  </si>
  <si>
    <t>1.26</t>
  </si>
  <si>
    <t>1.27</t>
  </si>
  <si>
    <t>1.28</t>
  </si>
  <si>
    <r>
      <t xml:space="preserve">Vieneto kaina, Eur be PVM  </t>
    </r>
    <r>
      <rPr>
        <b/>
        <sz val="11"/>
        <color rgb="FFFF0000"/>
        <rFont val="Times New Roman"/>
        <family val="1"/>
      </rPr>
      <t>(pildo Teikėjas)</t>
    </r>
  </si>
  <si>
    <r>
      <rPr>
        <b/>
        <sz val="11"/>
        <color rgb="FFFF0000"/>
        <rFont val="Times New Roman"/>
        <family val="1"/>
      </rPr>
      <t xml:space="preserve">Pastaba: </t>
    </r>
    <r>
      <rPr>
        <sz val="11"/>
        <color rgb="FFFF0000"/>
        <rFont val="Times New Roman"/>
        <family val="1"/>
      </rPr>
      <t>Teikėjas pildo pasirinktinai I arba II dangos konstrukcijos variantą</t>
    </r>
  </si>
  <si>
    <t xml:space="preserve">Dirvožemio sluoksnio nukasimas (h~10 cm) ir pakrovimas į savivarčius ir išvežimas į sandėliavimo aikšteles </t>
  </si>
  <si>
    <t>m³</t>
  </si>
  <si>
    <t>Dirvožemio sluoksnio nukasimas (h~10 cm) ir pakrovimas į savivarčius ir išvežimas į rangovo pasirinktą vietą</t>
  </si>
  <si>
    <t xml:space="preserve">Grunto kasimas ekskavatoriais, pakrovimas į savivarčius ir išvežimas į sandėliavimo aikšteles </t>
  </si>
  <si>
    <t>Iškastinio grunto panaudojimas pylimams įrengti</t>
  </si>
  <si>
    <t>m²</t>
  </si>
  <si>
    <t>Žemės sankasos tankinimas mechanizuotu būdu, h≥0,30m</t>
  </si>
  <si>
    <t>Esamų durpių iškasimas ir iškasų užpylimas iškastiniu SD klasės gruntu</t>
  </si>
  <si>
    <t>Esamų silpnų sankasos gruntų (su vidutine/didelia organinės medžiagos priemaiša) iškasimas ir iškasų užpylimas iškastiniu SD klasės gruntu</t>
  </si>
  <si>
    <t xml:space="preserve">Šlaitų ir griovio dugno planiravimas mechanizuotu būdu </t>
  </si>
  <si>
    <t xml:space="preserve">Šlaitų ir griovio dugno planiravimas rankiniu būdu </t>
  </si>
  <si>
    <t>Šlaitų ir teritorijų šalia padengimas dirvožemiu ir apsėjimas žolės sėklomis, h=0,10 m</t>
  </si>
  <si>
    <t>Šoninės skiriamosios juostos užpylimas iškastiniu gruntu</t>
  </si>
  <si>
    <t>Šoninės skiriamosios juostos užpylimas šalčiui nejautrių medžiagų gruntu</t>
  </si>
  <si>
    <t>Grunto kasimas ekskavatoriais, pakrovimas į savivarčius, išvežimas, paskleidimas ir sutankinimas (laikino apvažiavimo kelio įrengimas)</t>
  </si>
  <si>
    <t>Laikino kelio viršaus planiravimas mechanizuotai</t>
  </si>
  <si>
    <t>Grunto kasimas ekskavatoriais, pakrovimas į savivarčius, išvežimas į sąvartą</t>
  </si>
  <si>
    <t>2.12</t>
  </si>
  <si>
    <t>2.13</t>
  </si>
  <si>
    <t>2.14</t>
  </si>
  <si>
    <t>2.15</t>
  </si>
  <si>
    <t>2.16</t>
  </si>
  <si>
    <t>2.17</t>
  </si>
  <si>
    <t>2.18</t>
  </si>
  <si>
    <t>2.19</t>
  </si>
  <si>
    <t>Griovių tvirtinimas skalda fr. 16/32, h=0,10 m</t>
  </si>
  <si>
    <t>Skaldos fr. 16/32 pagrindo įrengimas, h=0,10 m</t>
  </si>
  <si>
    <t>Latakų užpylimas žvirgždo skalda 16/32</t>
  </si>
  <si>
    <t xml:space="preserve">Teptinės hidroizoliacijos įrengimas latako išorėje </t>
  </si>
  <si>
    <t xml:space="preserve">Geotekstilės įrengimas </t>
  </si>
  <si>
    <t>Grunto ŽB, ŽG, ŽP, ŽM, SB, SG, SP, SD, SM įrengimas</t>
  </si>
  <si>
    <t>Lauko akmenų metinio įrengimas panaudojant didesnius nei 50 mm akmenis</t>
  </si>
  <si>
    <t>Griovių ir šlaitų tvirtinimas betoninėmis plytelėmis, h=0,08 m</t>
  </si>
  <si>
    <t>Monolitinio betono C20/25 pagrindo įrengimas šlaitų tvirtinimo plytelėms, h=0,04 m</t>
  </si>
  <si>
    <t>Skaldos fr. 16/32 pagrindo įrengimas šlaito tvirtinimo plytelėms, h=0,10 m</t>
  </si>
  <si>
    <t>kg</t>
  </si>
  <si>
    <t>Posluoksnio iš nesurištų mineralinių medžiagų mišinio fr. 0/5 įrengimas, h=0,03 m</t>
  </si>
  <si>
    <t>3.Griovių ir šlaitų tvirtinimas</t>
  </si>
  <si>
    <t>3.8</t>
  </si>
  <si>
    <t>3.9</t>
  </si>
  <si>
    <t>3.10</t>
  </si>
  <si>
    <t>3.11</t>
  </si>
  <si>
    <t>3.12</t>
  </si>
  <si>
    <t>3.13</t>
  </si>
  <si>
    <t>3.14</t>
  </si>
  <si>
    <t>3.15</t>
  </si>
  <si>
    <t>3.16</t>
  </si>
  <si>
    <t>3.26</t>
  </si>
  <si>
    <t>3.27</t>
  </si>
  <si>
    <t>3.28</t>
  </si>
  <si>
    <t>3.29</t>
  </si>
  <si>
    <t>3.30</t>
  </si>
  <si>
    <t>Viršutinio žemės sankasos sluoksnio h≥0,30m grunto sustiprinimas</t>
  </si>
  <si>
    <t>Apsauginio šalčiui atsparaus sluoksnio įrengimas h=0,28 m</t>
  </si>
  <si>
    <t>Skaldos pagrindo sluoksnio iš nesurištų mineralinių medžiagų mišinio 0/45 įrengimas, h=0,20 m</t>
  </si>
  <si>
    <t xml:space="preserve">Asfalto pagrindo sluoksnio įrengimas iš mišinio AC 22 PS (su kelių bitumu 50/70), h=0,10 m </t>
  </si>
  <si>
    <t>Dangos pagruntavimas panaudojant bituminę emulsiją C60BP4-S 200 g/m²</t>
  </si>
  <si>
    <t>Dangos pagruntavimas panaudojant bituminę emulsiją C60BP4-S 300 g/m²</t>
  </si>
  <si>
    <t>Viršutinio asfalto sluoksnio įrengimas iš mišinio SMA 11 S (su PMB 45/80-55), h=0,04 m</t>
  </si>
  <si>
    <t>Šiurkštinimas skaldyta mineraline medžiaga fr. 2/5, 1,5 kg/m²</t>
  </si>
  <si>
    <t>4.1 Kelio dangos konstrukcijos įrengimas DK10 (1 variantas)</t>
  </si>
  <si>
    <t>4.2.1</t>
  </si>
  <si>
    <t>4.1.1</t>
  </si>
  <si>
    <t>4.1.2</t>
  </si>
  <si>
    <t>4.1.3</t>
  </si>
  <si>
    <t>4.1.4</t>
  </si>
  <si>
    <t>4.1.5</t>
  </si>
  <si>
    <t>4.1.6</t>
  </si>
  <si>
    <t>4.1.7</t>
  </si>
  <si>
    <t>4.1.8</t>
  </si>
  <si>
    <t>4.1.9</t>
  </si>
  <si>
    <t>4.2.2</t>
  </si>
  <si>
    <t>4.2.3</t>
  </si>
  <si>
    <t>4.2.4</t>
  </si>
  <si>
    <t>4.2.5</t>
  </si>
  <si>
    <t>4.2.6</t>
  </si>
  <si>
    <t>4.2.7</t>
  </si>
  <si>
    <t>4.2.8</t>
  </si>
  <si>
    <t>4.2.9</t>
  </si>
  <si>
    <t>Apsauginio šalčiui atsparaus sluoksnio įrengimas h=0,53 m</t>
  </si>
  <si>
    <t>Skaldos pagrindo sluoksnio iš nesurištų mineralinių medžiagų mišinio 0/45 įrengimas, h=0,15 m</t>
  </si>
  <si>
    <t>Betoninių trinkelių įrengimas, h=0,08 m</t>
  </si>
  <si>
    <t>Silpnaregių vedimo paviršiaus iš betoninių reljefinių trinkelių įrengimas, h=0,08 m</t>
  </si>
  <si>
    <t>Silpnaregių įspėjamojo paviršiaus iš betoninių reljefinių trinkelių įrengimas, h=0,08 m</t>
  </si>
  <si>
    <t>Betono C30/37 pagrindo įrengimas, h=0,20 m</t>
  </si>
  <si>
    <t>Betono C30/37 pasluoksnio įrengimas, h=0,04 m</t>
  </si>
  <si>
    <t>Viršutinio sluoksnio iš granitinių trinkelių įrengimas, h=0,10 m</t>
  </si>
  <si>
    <t>4.3.1</t>
  </si>
  <si>
    <t>4.3.2</t>
  </si>
  <si>
    <t>4.3.3</t>
  </si>
  <si>
    <t>4.3.4</t>
  </si>
  <si>
    <t>4.3.5</t>
  </si>
  <si>
    <t>4.3.6</t>
  </si>
  <si>
    <t>Apsauginio šalčiui atsparaus sluoksnio įrengimas, h≥0,72-0,82 m</t>
  </si>
  <si>
    <t xml:space="preserve">Asfalto pagrindo dangos sluoksnio įrengimas iš mišinio AC 16 PD,  h=0,08 m </t>
  </si>
  <si>
    <t>Asfalto pagrindo dangos sluoksnio įrengimas iš mišinio AC 16 PD,  h=0,08 m dangų suvedimui sankryžose</t>
  </si>
  <si>
    <t>Kelkraščio viršutinio sluoksnio įrengimas iš nesurištų mineralinių medžiagų 0/22,  h=0,06 m</t>
  </si>
  <si>
    <t>Plastikinių pralaidų Ø400 mm rengimas</t>
  </si>
  <si>
    <t>Betoninių antgalių įrengimas</t>
  </si>
  <si>
    <t>Smėlio sluoksnio įrengimas, h=0,15 m</t>
  </si>
  <si>
    <t>Nuovažų suvedimas su esama danga, pažvyruojant, hvid-0,20 m</t>
  </si>
  <si>
    <t>Suvedimas su esama danga panaudojant frezuoto asfalto granules, hvid-0,10 m (atsivežant iš sandėliavimo vietos)</t>
  </si>
  <si>
    <t>Skersinių siūlių užpurškimas karštu polimerais modifikuotu bitumu "karštas prie šalto"</t>
  </si>
  <si>
    <t>5.1 Kelio dangos konstrukcijos įrengimas DK10 (2 variantas)</t>
  </si>
  <si>
    <t>5.1.1</t>
  </si>
  <si>
    <t>5.1.2</t>
  </si>
  <si>
    <t>5.1.3</t>
  </si>
  <si>
    <t>5.1.4</t>
  </si>
  <si>
    <t>5.1.5</t>
  </si>
  <si>
    <t>5.1.6</t>
  </si>
  <si>
    <t>5.1.7</t>
  </si>
  <si>
    <t>5.1.8</t>
  </si>
  <si>
    <t>5.1.9</t>
  </si>
  <si>
    <t>Viršutinio žemės sankasos sluoksnio h≥0,28m grunto sustiprinimas</t>
  </si>
  <si>
    <t>Šalčiui nejautrių medžiagų sluoksnio įrengimas h=0,20 m</t>
  </si>
  <si>
    <t>Skaldos pagrindo sluoksnio iš nesurištų mineralinių medžiagų mišinio 0/45 įrengimas, h=0,30 m</t>
  </si>
  <si>
    <t>5.2.1</t>
  </si>
  <si>
    <t>5.2.2</t>
  </si>
  <si>
    <t>5.2.3</t>
  </si>
  <si>
    <t>5.2.4</t>
  </si>
  <si>
    <t>5.2.5</t>
  </si>
  <si>
    <t>5.2.6</t>
  </si>
  <si>
    <t>5.2.7</t>
  </si>
  <si>
    <t>5.2.8</t>
  </si>
  <si>
    <t>5.2.9</t>
  </si>
  <si>
    <t>Šalčiui nejautrių medžiagų sluoksnio įrengimas h=0,55 m</t>
  </si>
  <si>
    <t>5.3.1</t>
  </si>
  <si>
    <t>5.3.2</t>
  </si>
  <si>
    <t>5.3.3</t>
  </si>
  <si>
    <t>5.3.4</t>
  </si>
  <si>
    <t>5.3.5</t>
  </si>
  <si>
    <t>5.3.6</t>
  </si>
  <si>
    <t>Skaldos pagrindo sluoksnio iš nesurištų mineralinių medžiagų mišinio 0/45 įrengimas, h=0,25 m</t>
  </si>
  <si>
    <t>6. Kelkraščių įrengimas</t>
  </si>
  <si>
    <t>7. Pėsčiųjų dviračių tako dangos konstrukcijos įrengimas</t>
  </si>
  <si>
    <t>Šalčiui nejautrių medžiagų sluoksnio įrengimas, h≥0,17 m</t>
  </si>
  <si>
    <t>Asfalto pagrindo – dangos sluoksnis iš mišinio AC 16 PD įrengimas h=0,08 m</t>
  </si>
  <si>
    <t>Šalčiui nejautrių medžiagų sluoksnio įrengimas, h≥0,19 m</t>
  </si>
  <si>
    <t>9. Betoninių bortų įrengimas</t>
  </si>
  <si>
    <t>9.2</t>
  </si>
  <si>
    <t>9.3</t>
  </si>
  <si>
    <t>9.4</t>
  </si>
  <si>
    <t>9.5</t>
  </si>
  <si>
    <t>Betoninių gatvės bordiūrų (1,00x0,15x0,30 m) ant betono C20/25 pagrindo įrengimas</t>
  </si>
  <si>
    <t>Betoninių užapvalintų bordiūrų (1,00x0,15x0,22 m) ant betono C20/25 pagrindo įrengimas</t>
  </si>
  <si>
    <t>Granitinių skeltų bordiūrų (1,00x0,15x0,22 m) ant betono C20/25 pagrindo įrengimas</t>
  </si>
  <si>
    <t>Betoninių vejos bordiūrų (1,00x0,08x0,20 m) ant betono C12/15 pagrindo įrengimas</t>
  </si>
  <si>
    <t>Asfalto užsandarinimo bituminės juostos įrengimas, h=0,04 m</t>
  </si>
  <si>
    <t>10. Konstrukcinio drenažo įrengimas</t>
  </si>
  <si>
    <t>10.2</t>
  </si>
  <si>
    <t>10.3</t>
  </si>
  <si>
    <t>10.4</t>
  </si>
  <si>
    <t>10.5</t>
  </si>
  <si>
    <t>Tranšėjos kasimas, grunto pakrovimas ir išvežimas į rangovo pasirinktą vietą</t>
  </si>
  <si>
    <t>Žvirgždo skalda fr. 11/16</t>
  </si>
  <si>
    <t>Plastikinio konstrukcinio drenažo vamzdžio su geotekstilės filtru d≥110 mm įrengimas</t>
  </si>
  <si>
    <t>Tranšėjų užpylimas šalčiui nejautrių medžiagų sluoksniu</t>
  </si>
  <si>
    <t>11.12</t>
  </si>
  <si>
    <t>11.13</t>
  </si>
  <si>
    <t>11.14</t>
  </si>
  <si>
    <t>12.2</t>
  </si>
  <si>
    <t>12.3</t>
  </si>
  <si>
    <t>Kelio ženklų vienstiebių metalinių atramų (d=76,1/2,0 mm) pastatymas</t>
  </si>
  <si>
    <t>Kelio ženklų skydų ant vienstiebių metalinių atramų sumontavimas</t>
  </si>
  <si>
    <t>Kelio ženklų dvistiebių metalinių atramų (d=76,1/2,0 mm) pastatymas</t>
  </si>
  <si>
    <t>Kelio ženklų skydų ant dvistiebių metalinių atramų sumontavimas</t>
  </si>
  <si>
    <t>Kelio ženklinimo Nr. 2.3 ant vienstiebių metalinių atramų sumontavimas</t>
  </si>
  <si>
    <t>Signalinių stulpelių pastatymas (A tipo)</t>
  </si>
  <si>
    <t>Ženklinimo tipas 1.1 (linijos plotis 0,12 m) siaura ištisinė linija (iš polimerinių medžiagų)</t>
  </si>
  <si>
    <t>Ženklinimo tipas 1.12 iš trikampių sudaryta linija (iš polimerinių medžiagų)</t>
  </si>
  <si>
    <t>Ženklinimo tipas 1.21 autobusų stotelės žymėjimas (iš polimerinių medžiagų)</t>
  </si>
  <si>
    <t>Ženklinimo tipas 1.5 (linijos plotis 0.12 m) siaura brūkšninė linija, kai brūkšnio ir tarp santykis 2m/6m (iš polimerinių medžiagų)</t>
  </si>
  <si>
    <t>Ženklinimo tipas 1.6 (linijos plotis 0.12 m) siaura brūkšninė linija, kai brūkšnio ir tarp santykis 3m/1m (iš polimerinių medžiagų)</t>
  </si>
  <si>
    <t>Ženklinimo tipas 1.7 (linijos plotis 0.12 m) siaura brūkšninė linija, kai brūkšnio ir tarp santykis 1m/1m (iš polimerinių medžiagų)</t>
  </si>
  <si>
    <t>Ženklinimo tipas 1.7 (linijos plotis 0.12 m) siaura brūkšninė linija, kai brūkšnio ir tarp santykis 3m/3m (iš polimerinių medžiagų)</t>
  </si>
  <si>
    <t>Segmentinės pėsčiųjų tvorelės įrengimas</t>
  </si>
  <si>
    <t>Stotelės paviljonų su suoliukais įrengimas įskaitant pamatų įrengimą</t>
  </si>
  <si>
    <t xml:space="preserve">Šiukšliadėžių įrengimas </t>
  </si>
  <si>
    <t xml:space="preserve">Suoliukų įrengimas </t>
  </si>
  <si>
    <t>Iš viso skyriuje 13, 
Eur be PVM</t>
  </si>
  <si>
    <t>13.1</t>
  </si>
  <si>
    <t>Nuotekų surinkimo tinklų plastikiniais vamzdžiais d-200 klojimas</t>
  </si>
  <si>
    <t>10.6</t>
  </si>
  <si>
    <t>10.7</t>
  </si>
  <si>
    <t>10.8</t>
  </si>
  <si>
    <t>10.9</t>
  </si>
  <si>
    <t>10.10</t>
  </si>
  <si>
    <t>10.11</t>
  </si>
  <si>
    <t>10.12</t>
  </si>
  <si>
    <t>10.13</t>
  </si>
  <si>
    <t>Aklių įrengimas ant drenažinio vamzdžio</t>
  </si>
  <si>
    <t>vnt</t>
  </si>
  <si>
    <t>11. Kelio apstatymas ir saugaus eismo organizavimas</t>
  </si>
  <si>
    <t>12. Mažoji architektūra</t>
  </si>
  <si>
    <t>3.31</t>
  </si>
  <si>
    <t>Atbulinio vožtuvo įrengimas</t>
  </si>
  <si>
    <t>Ištekamojo antgalio bloko (0,81x0,52x0,52 m) įrengimas</t>
  </si>
  <si>
    <t>Drenažo apžiūros šulinėlių iki 2,00 m gylio įrengimas</t>
  </si>
  <si>
    <t>Pagrindo po drenažo apžiūros šulinėliu, žvirgždo skalda fr. 16/32 įrengimas</t>
  </si>
  <si>
    <t>Išvedimo tvirtinimas monolitiniu betonu C30/37 XC4 XD1 XF3 su armatūros tinklu</t>
  </si>
  <si>
    <t>Armatūra</t>
  </si>
  <si>
    <t>Griovio tvirtinimo pagrindo, žvirgždo skalda fr. 16/32 įrengimas</t>
  </si>
  <si>
    <t>1. Darbų kiekių žiniaraštis</t>
  </si>
  <si>
    <t>Leidimas kasimo darbams</t>
  </si>
  <si>
    <t>Trasos nužymėjimas</t>
  </si>
  <si>
    <t>Tranšėjos kasimas ir užkasimas</t>
  </si>
  <si>
    <t>m.</t>
  </si>
  <si>
    <t>Kabelio paklojimas gatavoje tranšėjoje</t>
  </si>
  <si>
    <t>Kabelio prijungimas prie gnybtų</t>
  </si>
  <si>
    <t>Kabelio 100x2 porų kompleksinis matavimas</t>
  </si>
  <si>
    <t>100p.</t>
  </si>
  <si>
    <t>Simetrinių kabelių matavimai</t>
  </si>
  <si>
    <t>1kab.</t>
  </si>
  <si>
    <t>Kontrolinė geodezinė nuotrauka</t>
  </si>
  <si>
    <t>IŠ VISO ŽINIARAŠTYJE 3, EUR BE PVM</t>
  </si>
  <si>
    <t>DARBŲ KIEKIŲ ŽINIARAŠTIS NR. 3 – ELEKTRONINIŲ RYŠIŲ (TELEKOMUNIKACIJŲ) DALIS</t>
  </si>
  <si>
    <t>Kabelis VMOHBU30x2x0.5</t>
  </si>
  <si>
    <t>Kabelis VMOHBU10x2x0.5</t>
  </si>
  <si>
    <t>Jungtis 10x2 su užpildu</t>
  </si>
  <si>
    <t>Termofitas SNIM -25/8 (1x2 kab.)</t>
  </si>
  <si>
    <t>2. Medžiagų žiniaraštis</t>
  </si>
  <si>
    <t>Elektroninių ryšių (telekomunikacijų) dalis</t>
  </si>
  <si>
    <t>Sudedamas kabelių apsaugos vamzdis PVC110x100x3000mm.</t>
  </si>
  <si>
    <t>IŠ VISO ŽINIARAŠTYJE 4, EUR BE PVM</t>
  </si>
  <si>
    <t>1.29</t>
  </si>
  <si>
    <t>1.30</t>
  </si>
  <si>
    <t>1.31</t>
  </si>
  <si>
    <t>Tranšėjos kasimas rankiniu būdu</t>
  </si>
  <si>
    <t>Tranšėjos užkasimas rankiniu būdu</t>
  </si>
  <si>
    <t>Tranšėjos kasimas mechanizuotai</t>
  </si>
  <si>
    <t>Tranšėjos užkasimas machanizuotai</t>
  </si>
  <si>
    <t>Darbo duobių kasimas vamzdžio montavimui uždaru būdu</t>
  </si>
  <si>
    <t>Darbo duobių užkasimas vamzdžio montavimui uždaru būdu</t>
  </si>
  <si>
    <t>KL montavimas konstrukcijomis (KL masė iki 3 kg)</t>
  </si>
  <si>
    <t>KL montavimas apšvietimo atramoje (KL masė iki 1 kg)</t>
  </si>
  <si>
    <t>KL tiesimas vamzdyje (KL masė iki 3 kg)</t>
  </si>
  <si>
    <t>Vamzdžio paklojimas atviru būdu (Ø 75 mm)</t>
  </si>
  <si>
    <t>Vamzdžio tvirtinimas konstrukcijomis (Ø 75 mm)</t>
  </si>
  <si>
    <t>Vamzdžio paklojimas uždaru būdu (Ø 110 mm)</t>
  </si>
  <si>
    <t>Plotų išlyginimas mechanizuotai</t>
  </si>
  <si>
    <t>Grunto tankinimas</t>
  </si>
  <si>
    <t>Signalinės juostos paklojimas tranšėjoje virš pakloto kabelio</t>
  </si>
  <si>
    <t>Pilnai sukomplektuotos apšvietimo atramos su pamatu, gembe ir šviestuvais montavimas</t>
  </si>
  <si>
    <t>Įžeminimo įrenginio montavimas, R≤30 Ω</t>
  </si>
  <si>
    <t>Įžeminimo įrenginio montavimas, R≤10 Ω</t>
  </si>
  <si>
    <t>Įžeminimo įrenginio varžos matavimas</t>
  </si>
  <si>
    <t>Gnybtyno su 6A saugikliais montavimas</t>
  </si>
  <si>
    <t>KL fazavimas</t>
  </si>
  <si>
    <t>Kabelio izoliacijos varžos matavimas</t>
  </si>
  <si>
    <t>Linijos išpildomoji nuotrauka</t>
  </si>
  <si>
    <t>Atramų numeravimas</t>
  </si>
  <si>
    <t>Tvirtinimo detalių, atramų ir kt. medžiagų išvežiojimas trasoje</t>
  </si>
  <si>
    <t>Apšviestumo matavimai</t>
  </si>
  <si>
    <t>Apšvietimo valdymo spintos montavimas</t>
  </si>
  <si>
    <t>1. Apšvietimo tinklų montavimas (darbai)</t>
  </si>
  <si>
    <t>2.20</t>
  </si>
  <si>
    <t>2.21</t>
  </si>
  <si>
    <t>2.22</t>
  </si>
  <si>
    <t>Ø 75 mm PE vamzdis (gofruotas)</t>
  </si>
  <si>
    <t>Ø 110 mm PE vamzdis (lygus)</t>
  </si>
  <si>
    <t>Gelžbetoninis pamatas saugioms įleidžiamoms apšvietimo atramoms</t>
  </si>
  <si>
    <t>Vienguba užmaunama gembė ant atramos, aukštis – 1m, ilgis – 1m,</t>
  </si>
  <si>
    <t>Karštai cinkuota saugi įleidžiama atrama, aukštis virš žemės paviršiaus – 7m</t>
  </si>
  <si>
    <t>Kronšteinas atramai, ilgis 0,5m</t>
  </si>
  <si>
    <t>Karštai cinkuota saugi flanšinė atrama, aukštis virš žemės paviršiaus – 6m, komplekte su flanšiniu pamatu</t>
  </si>
  <si>
    <t>Šviestuvas gatvės apšvietimui 80W, IP66</t>
  </si>
  <si>
    <t>Šviestuvas gatvės apšvietimui 58W, IP66</t>
  </si>
  <si>
    <t>Šviestuvas perėjos apšvietimui 58W, IP66</t>
  </si>
  <si>
    <t>Gnybtynas su 6A saugikliais</t>
  </si>
  <si>
    <t>Įžeminimo komplektas, varža ne daugiau kaip 30Ω</t>
  </si>
  <si>
    <t>Įžeminimo komplektas, varža ne daugiau kaip 10Ω</t>
  </si>
  <si>
    <t>Signalinė juosta</t>
  </si>
  <si>
    <t>Apšvietimo valdymo spinta AVS</t>
  </si>
  <si>
    <t>Vamzdžių užsandarinimo putos</t>
  </si>
  <si>
    <t>but.</t>
  </si>
  <si>
    <t>Lauko tipo atramų numeracijai skirti dažai</t>
  </si>
  <si>
    <t>2. Apšvietimo tinklų montavimas (medžiagos)</t>
  </si>
  <si>
    <t>DARBŲ KIEKIŲ ŽINIARAŠTIS NR. 4 – ELEKTROTECHNIKOS (APŠVIETIMO) DALIS 1</t>
  </si>
  <si>
    <t>Elektrotechnikos (apšvietimo) dalis 1</t>
  </si>
  <si>
    <t>Elektrotechnikos (apšvietimo) dalis 2</t>
  </si>
  <si>
    <t>IŠ VISO ŽINIARAŠTYJE 5, EUR BE PVM</t>
  </si>
  <si>
    <t>4.1</t>
  </si>
  <si>
    <t>DARBŲ KIEKIŲ ŽINIARAŠTIS NR. 5 – ELEKTROTECHNIKOS (APŠVIETIMO) DALIS 2</t>
  </si>
  <si>
    <t>1.32</t>
  </si>
  <si>
    <t>2.23</t>
  </si>
  <si>
    <t>2.24</t>
  </si>
  <si>
    <t>2.25</t>
  </si>
  <si>
    <t>2.26</t>
  </si>
  <si>
    <t>2.27</t>
  </si>
  <si>
    <t>t</t>
  </si>
  <si>
    <t>IŠ VISO ŽINIARAŠTYJE 6, EUR BE PVM</t>
  </si>
  <si>
    <t>Nuotekų šalinimo dalis</t>
  </si>
  <si>
    <t>IŠ VISO ŽINIARAŠTYJE 7, EUR BE PVM</t>
  </si>
  <si>
    <t>1. Žemės darbai</t>
  </si>
  <si>
    <t>Grunto iškasimas, gruntą supilant vietoje</t>
  </si>
  <si>
    <t>Grunto iškasimas, pakrovimas ir išvežimas</t>
  </si>
  <si>
    <t>Tranšėjų užpylimas esamu gruntu ekskavatoriumi, sutankinant gruntą</t>
  </si>
  <si>
    <t>2. Lietaus nuotekų tinklai</t>
  </si>
  <si>
    <t>Plastikiniai protarpinių d- 200 mm vamzdžio perėjimui per  šulinio sienelę montavimas</t>
  </si>
  <si>
    <t>Plastikiniai protarpinių d- 315 mm vamzdžio perėjimui per  šulinio sienelę montavimas</t>
  </si>
  <si>
    <t>Plastikiniai protarpinių d- 500 mm vamzdžio perėjimui per  šulinio sienelę montavimas</t>
  </si>
  <si>
    <t>Nuotekų surinkimo tinklų plastikiniais vamzdžiais d-160 klojimas</t>
  </si>
  <si>
    <t>Nuotekų surinkimo tinklų  plastikiniais vamzdžiais d-315 klojimas</t>
  </si>
  <si>
    <t>Nuotekų surinkimo tinklų  plastikiniais vamzdžiais d-500 klojimas</t>
  </si>
  <si>
    <r>
      <t>m</t>
    </r>
    <r>
      <rPr>
        <vertAlign val="superscript"/>
        <sz val="11"/>
        <color theme="1"/>
        <rFont val="Times New Roman"/>
        <family val="1"/>
      </rPr>
      <t>3</t>
    </r>
  </si>
  <si>
    <t>Ištekėjimo žiočių įrengimas d500</t>
  </si>
  <si>
    <t>Savitakinių lietaus nuotekų vamzdynų hidraulinis bandymas</t>
  </si>
  <si>
    <t xml:space="preserve">Vamzdyno vidaus apžiūra, darant vaizdo įrašą  </t>
  </si>
  <si>
    <t xml:space="preserve">Komunikacijų žymėjimo ženklų įrengimas </t>
  </si>
  <si>
    <r>
      <t>m</t>
    </r>
    <r>
      <rPr>
        <vertAlign val="superscript"/>
        <sz val="11"/>
        <color theme="1"/>
        <rFont val="Times New Roman"/>
        <family val="1"/>
      </rPr>
      <t>2</t>
    </r>
  </si>
  <si>
    <t>1. Ardymo darbai</t>
  </si>
  <si>
    <t>2 sluoksnių prilydoma hidroizoliacija ant perdangos</t>
  </si>
  <si>
    <t>Einamosios dangos įrengimas ant šalitilčio plokščių</t>
  </si>
  <si>
    <t>Perdangos fasadinės dalies dažymas elastiniais dažais</t>
  </si>
  <si>
    <t>Valstybinės reikšmės krašto kelio Nr. 176 Pirčiupiai-Jašiūnai ruožo nuo 11,470 iki 14,325 km rekonstravimas</t>
  </si>
  <si>
    <t>Esamų kelio atitvarų išardymas, pakrovimas ir išvežimas į Užsakovo nurodytą vietą</t>
  </si>
  <si>
    <t>Esamų PVC iki Ø400 mm pralaidų po keliu, išardymas, pakrovimas ir išvežimas į rangovo pasirinktą vietą</t>
  </si>
  <si>
    <t>Esamų PVC iki Ø400 mm pralaidų antgalių po keliu išardymas, pakrovimas ir išvežimas į rangovo pasirinktą vietą</t>
  </si>
  <si>
    <t>Esamų gelžbetoninių Ø200 mm pralaidų po keliu išardymas, pakrovimas ir išvežimas į rangovo pasirinktą vietą</t>
  </si>
  <si>
    <t>Esamų gelžbetoninių Ø200 mm pralaidų po keliu antgalių išardymas, pakrovimas ir išvežimas į rangovo pasirinktą vietą</t>
  </si>
  <si>
    <t>Esamų gelžbetoninių Ø250 mm pralaidų po keliu išardymas, pakrovimas ir išvežimas į rangovo pasirinktą vietą</t>
  </si>
  <si>
    <t>Esamų gelžbetoninių Ø250 mm pralaidų po keliu antgalių išardymas, pakrovimas ir išvežimas į rangovo pasirinktą vietą</t>
  </si>
  <si>
    <t>Esamų gelžbetoninių Ø400 mm pralaidų po keliu išardymas, pakrovimas ir išvežimas į rangovo pasirinktą vietą</t>
  </si>
  <si>
    <t>Esamų gelžbetoninių Ø400 mm pralaidų po keliu antgalių išardymas, pakrovimas ir išvežimas į rangovo pasirinktą vietą</t>
  </si>
  <si>
    <t>Esamų gelžbetoninių Ø450 mm pralaidų po keliu išardymas, pakrovimas ir išvežimas į rangovo pasirinktą vietą</t>
  </si>
  <si>
    <t>Esamų gelžbetoninių Ø450 mm pralaidų po keliu antgalių išardymas, pakrovimas ir išvežimas į rangovo pasirinktą vietą</t>
  </si>
  <si>
    <t>1.33</t>
  </si>
  <si>
    <t>1.34</t>
  </si>
  <si>
    <t>1.35</t>
  </si>
  <si>
    <t>1.36</t>
  </si>
  <si>
    <t>1.37</t>
  </si>
  <si>
    <t>Keleivių laukimo paviljono išardymas, pakrovimas ir išvežimas į rangovo pasirinktą vietą</t>
  </si>
  <si>
    <t>Betoninių laiptų išardymas, pakrovimas ir išvežimas į rangovo pasirinktą vietą</t>
  </si>
  <si>
    <t>1.38</t>
  </si>
  <si>
    <t>1.39</t>
  </si>
  <si>
    <t>Nepanaudoto grunto išvežimas rangovo pasirinktu atstumu į sąvartą</t>
  </si>
  <si>
    <t>Valstybinės reikšmės krašto kelio Nr. 176 Pirčiupiai-Jašiūnai ruožas nuo 11,470 iki 14,325 km</t>
  </si>
  <si>
    <t>Griovių tvirtinimas šlaitų tvirtinimo plytelėmis, h=0,08 m</t>
  </si>
  <si>
    <t xml:space="preserve">Gelžbetoninių latakų LI-0,50 su dangčiais įrengimas </t>
  </si>
  <si>
    <t xml:space="preserve">Gelžbetoninių latakų LII-0,75 įrengimas </t>
  </si>
  <si>
    <t>Betonas C30/37</t>
  </si>
  <si>
    <r>
      <t>m</t>
    </r>
    <r>
      <rPr>
        <vertAlign val="superscript"/>
        <sz val="10"/>
        <color rgb="FF000000"/>
        <rFont val="Arial"/>
        <family val="2"/>
      </rPr>
      <t>3</t>
    </r>
  </si>
  <si>
    <t>Armatūra B500B</t>
  </si>
  <si>
    <t>Betonas C25/30 XC2 arba aukštesnė</t>
  </si>
  <si>
    <t>Spraustasienė VL 605 arba analogas, plienas S240 GP arba aukštesnės kl.</t>
  </si>
  <si>
    <t>HEB 360 S355, grįžtamosios medžiagos</t>
  </si>
  <si>
    <t>Cinkuotas plienas S235, įskaitant tvirtinimo elementus</t>
  </si>
  <si>
    <t>Apsauginio šalčiui atsparaus sluoksnio įrengimas h=0,38 m</t>
  </si>
  <si>
    <t>4.1.10</t>
  </si>
  <si>
    <t>4.2 Kelio dangos konstrukcijos įrengimas DK3 (1 variantas) autobusų stotelė</t>
  </si>
  <si>
    <t>Apsauginio šalčiui atsparaus sluoksnio įrengimas h=0,20 m</t>
  </si>
  <si>
    <t>4.3 Miesto vartų įrengimas (1 variantas)</t>
  </si>
  <si>
    <t>4.4 Nuovažų įrengimas (1 variantas)</t>
  </si>
  <si>
    <t>4.4.1</t>
  </si>
  <si>
    <t>4.4.2</t>
  </si>
  <si>
    <t>4.4.3</t>
  </si>
  <si>
    <t>4.4.4</t>
  </si>
  <si>
    <t>4.4.5</t>
  </si>
  <si>
    <t>4.4.6</t>
  </si>
  <si>
    <t>4.4.7</t>
  </si>
  <si>
    <t>4.4.8</t>
  </si>
  <si>
    <t>4.4.9</t>
  </si>
  <si>
    <t>4.4.10</t>
  </si>
  <si>
    <t>4.4.11</t>
  </si>
  <si>
    <t>4.4.12</t>
  </si>
  <si>
    <t>4.4.13</t>
  </si>
  <si>
    <t>4.4.14</t>
  </si>
  <si>
    <t>4.4.15</t>
  </si>
  <si>
    <r>
      <t>Geotekstilės ≥150 g/m</t>
    </r>
    <r>
      <rPr>
        <vertAlign val="superscript"/>
        <sz val="10"/>
        <color theme="1"/>
        <rFont val="Arial"/>
        <family val="2"/>
      </rPr>
      <t>2</t>
    </r>
    <r>
      <rPr>
        <sz val="10"/>
        <color theme="1"/>
        <rFont val="Arial"/>
        <family val="2"/>
      </rPr>
      <t xml:space="preserve"> įrengimas</t>
    </r>
  </si>
  <si>
    <t>5.1.10</t>
  </si>
  <si>
    <t>Šalčiui nejautrių medžiagų sluoksnio įrengimas h=0,30 m</t>
  </si>
  <si>
    <t>5.2 Kelio dangos konstrukcijos įrengimas DK3 (2 variantas) autobusų stotelė</t>
  </si>
  <si>
    <t>Viršutinio žemės sankasos sluoksnio h≥0,20m grunto sustiprinimas</t>
  </si>
  <si>
    <t>5.3 Miesto vartų įrengimas (2 variantas)</t>
  </si>
  <si>
    <t>5.4 Nuovažų įrengimas (2 variantas)</t>
  </si>
  <si>
    <t>5.4.1</t>
  </si>
  <si>
    <t>5.4.2</t>
  </si>
  <si>
    <t>5.4.3</t>
  </si>
  <si>
    <t>5.4.4</t>
  </si>
  <si>
    <t>5.4.5</t>
  </si>
  <si>
    <t>5.4.6</t>
  </si>
  <si>
    <t>5.4.7</t>
  </si>
  <si>
    <t>5.4.8</t>
  </si>
  <si>
    <t>5.4.9</t>
  </si>
  <si>
    <t>5.4.10</t>
  </si>
  <si>
    <t>5.4.11</t>
  </si>
  <si>
    <t>5.4.12</t>
  </si>
  <si>
    <t>5.4.13</t>
  </si>
  <si>
    <t>5.4.14</t>
  </si>
  <si>
    <t>Šalčiui nejautrių medžiagų sluoksnio įrengimas įrengimas, h≥0,64-0,77 m</t>
  </si>
  <si>
    <t>8. Šaligatvio dangos konstrukcijos įrengimas</t>
  </si>
  <si>
    <r>
      <t>Geotekstilės ≥150 g/m</t>
    </r>
    <r>
      <rPr>
        <vertAlign val="superscript"/>
        <sz val="10"/>
        <color rgb="FF000000"/>
        <rFont val="Arial"/>
        <family val="2"/>
      </rPr>
      <t>2</t>
    </r>
    <r>
      <rPr>
        <sz val="10"/>
        <color rgb="FF000000"/>
        <rFont val="Arial"/>
        <family val="2"/>
      </rPr>
      <t xml:space="preserve"> grunto atskyrimui, įrengimas</t>
    </r>
  </si>
  <si>
    <t>Ženklinimo tipas 1.17 rodyklių žymėjimas (iš polimerinių medžiagų)</t>
  </si>
  <si>
    <t>Ženklinimo tipas 1.13.1 tankiai užbrūkšniuotas plotas žymėjimas (iš polimerinių medžiagų)</t>
  </si>
  <si>
    <t>Ženklinimo tipas 1.5 (linijos plotis 0.12 m) siaura brūkšninė linija, kai brūkšnio ir tarp santykis 3m/9m (iš polimerinių medžiagų)</t>
  </si>
  <si>
    <t>Ženklinimo tipas 1.6 (linijos plotis 0.12 m) siaura brūkšninė linija, kai brūkšnio ir tarp santykis 6m/2m (iš polimerinių medžiagų)</t>
  </si>
  <si>
    <t>11.15</t>
  </si>
  <si>
    <t>11.16</t>
  </si>
  <si>
    <t>11.17</t>
  </si>
  <si>
    <t>11.18</t>
  </si>
  <si>
    <t>11.19</t>
  </si>
  <si>
    <t>11.20</t>
  </si>
  <si>
    <t>11.21</t>
  </si>
  <si>
    <t>11.22</t>
  </si>
  <si>
    <t>11.23</t>
  </si>
  <si>
    <t>11.24</t>
  </si>
  <si>
    <t>11.25</t>
  </si>
  <si>
    <t>11.26</t>
  </si>
  <si>
    <t>Pradinių ir galinių komponentų įrengimas (stiprumo lygis A, sulaikymo lygis H2, veikimo pločio klasė W2)</t>
  </si>
  <si>
    <t>Apsauginių kelio atitvarų įrengimas (stiprumo lygis A, sulaikymo lygis H2, veikimo pločio klasė W2) dalis AB</t>
  </si>
  <si>
    <t>Apsauginių kelio atitvarų įrengimas (stiprumo lygis A, sulaikymo lygis N2, veikimo pločio klasė W2) dalis AB (saugus pėstiesiems)</t>
  </si>
  <si>
    <t>Pradinių ir galinių komponentų įrengimas (stiprumo lygis A, sulaikymo lygis N2, veikimo pločio klasė W2) (saugus pėstiesiems)</t>
  </si>
  <si>
    <t>Apsauginių kelio atitvarų įrengimas (stiprumo lygis A, sulaikymo lygis N2, veikimo pločio klasė W3) dalis AB</t>
  </si>
  <si>
    <t xml:space="preserve">Pradinių ir galinių komponentų įrengimas (stiprumo lygis A, sulaikymo lygis N2, veikimo pločio klasė W3) </t>
  </si>
  <si>
    <t>Segmentinės metalinės tvoros (H-2 m) įrengimas</t>
  </si>
  <si>
    <t>Metalinių varstomų vartų (L-4 m) įrengimas</t>
  </si>
  <si>
    <t>DARBŲ KIEKIŲ ŽINIARAŠTIS NR. 1 – SUSISIEKIMO DALIS</t>
  </si>
  <si>
    <t>Susisiekimo dalis</t>
  </si>
  <si>
    <t>DARBŲ KIEKIŲ ŽINIARAŠTIS NR. 2 – PROCESŲ VALDYMO IR AUTOMATIZACIJOS DALIS</t>
  </si>
  <si>
    <t xml:space="preserve">Elektros kabelis, Cu 5x6mm2, lauko darbams </t>
  </si>
  <si>
    <t xml:space="preserve">Elektros kabelis, Cu 2x1mm2, lauko darbams </t>
  </si>
  <si>
    <t xml:space="preserve">Apsauginis kabelių vamzdis, D50, skirtas kloti po žeme </t>
  </si>
  <si>
    <t xml:space="preserve">Apsauginis kabelių vamzdis, D75, skirtas kloti po žeme </t>
  </si>
  <si>
    <t xml:space="preserve">Įžemintuvas su revizijos dėže </t>
  </si>
  <si>
    <t xml:space="preserve">Laidas G/Ž Cu 1x6,0 </t>
  </si>
  <si>
    <t xml:space="preserve">Išorinis skydas, antivandalinis, 1200x1000x400 </t>
  </si>
  <si>
    <t xml:space="preserve">Skydo paaukštinimas, cokolis su nuardoma sienele, H0,2m </t>
  </si>
  <si>
    <t xml:space="preserve">Automatinio valdymo skydas su visa reikalinga įranga </t>
  </si>
  <si>
    <t>Elektromagnetinis nuotekų debitomatis su antriniu prietaisu, Modbus funkcija, komplektiniais kabeliais</t>
  </si>
  <si>
    <t xml:space="preserve">Siurblinės dangčio atidarymo daviklis, nuspaudžiamas </t>
  </si>
  <si>
    <t xml:space="preserve">Išorinio skydo durų atidarymo daviklis, nuspaudžiamas </t>
  </si>
  <si>
    <t xml:space="preserve">Hidrostatinis nuotekų lygio daviklis, 0-4m, 4-20mA, IP68 su 10m ilgio kabeliu </t>
  </si>
  <si>
    <t xml:space="preserve">Plūdinis lygio daviklis, 1NO/NC kontaktas, IP68, su min 10 m ilgio kabeliu </t>
  </si>
  <si>
    <t xml:space="preserve">Tranšėjos nužymėjimas </t>
  </si>
  <si>
    <t xml:space="preserve">Tranšėjos iškasimas/užkasimas, 0,7m gylio, 0,25m pločio </t>
  </si>
  <si>
    <t xml:space="preserve">Kabelio su apsauginiu vamzdžiu paklojimas tranšėjoje </t>
  </si>
  <si>
    <t xml:space="preserve">Varžų matavimai </t>
  </si>
  <si>
    <t xml:space="preserve">Pamato duobės AVS skydui iškasimas </t>
  </si>
  <si>
    <t xml:space="preserve">Pamato betonavimas </t>
  </si>
  <si>
    <t xml:space="preserve">AVS skydo pamato įtvirtinimas </t>
  </si>
  <si>
    <t xml:space="preserve">AVS skydo sumontavimas ant pamato </t>
  </si>
  <si>
    <t xml:space="preserve">AVS skydo komponentų sumontavimas vidiniame skyde </t>
  </si>
  <si>
    <t xml:space="preserve">Siurblių komplektinių kabelių sujungimas </t>
  </si>
  <si>
    <t>Hidrostatinio lygio daviklio sumontavimas</t>
  </si>
  <si>
    <t>Dangčio padėties daviklio sumontavimas</t>
  </si>
  <si>
    <t>Plūdinių lygio daviklių sumontavimas</t>
  </si>
  <si>
    <t xml:space="preserve">PLV programos įrašymas, derinimas </t>
  </si>
  <si>
    <t xml:space="preserve">GPRS modemo paleidimas-derinimas </t>
  </si>
  <si>
    <t>Naujos siurblinės integravimas į esamą SCADA serverį, arba WEB serverį</t>
  </si>
  <si>
    <t xml:space="preserve">Nuotekų siurblinės automatinio veikimo paleidimo derinimo darbai </t>
  </si>
  <si>
    <t>komp.</t>
  </si>
  <si>
    <t>Procesų valdymo ir automatizacijos dalis</t>
  </si>
  <si>
    <t>HDPE Ø 32mm vamzdžių klojimas į paruoštą tranšėją</t>
  </si>
  <si>
    <t>HDPE Ø 32mm vamzdžių, atšakojimo movų sujungimas</t>
  </si>
  <si>
    <t>Signalinio laido tiesimas paruoštoje tranšėjoje</t>
  </si>
  <si>
    <t>Įspėjamosios juostos tiesimas paruoštoje tranšėjoje</t>
  </si>
  <si>
    <t>Duobių iškasimas/užkasimas/išvežimas (šuliniams)</t>
  </si>
  <si>
    <t>RKŠ-1 telefoninio šulinio pastatymas</t>
  </si>
  <si>
    <t xml:space="preserve">Šulinio angos paaukštinimas g/b žiedais  </t>
  </si>
  <si>
    <t>Vamzdžių d110mm. įvadas į šulinius</t>
  </si>
  <si>
    <t>Met. vamzdžio d63mm. tvitinimas tilto konstrukcijose</t>
  </si>
  <si>
    <t>Vamzdžių d63/d110mm. paklojimas gatavoje tranšėjoje</t>
  </si>
  <si>
    <t>Vamzdžio/kabelio perkėlimas į paruoštą tranšėją</t>
  </si>
  <si>
    <t>HDPE Ø 32mm vamzdžių įtraukimas į futliarą (d=63mm.)</t>
  </si>
  <si>
    <t>Signalinio laido įtraukimas į paklotą vamzdelį (d=63mm.)</t>
  </si>
  <si>
    <t>Šviesolaidinio kabelio įpūtimas/įvėrimas į paklotą vamzdelį HDPE Ø 32mm</t>
  </si>
  <si>
    <t>Kabelio įtraukimas į kanalą</t>
  </si>
  <si>
    <t xml:space="preserve">Movos kabeliui 30x2 montavimas </t>
  </si>
  <si>
    <t xml:space="preserve">Movos kabeliui 10x2 montavimas </t>
  </si>
  <si>
    <t xml:space="preserve">Movos kabeliui 1x2 montavimas </t>
  </si>
  <si>
    <t>12 sk. sulitavimas į ODF bloką</t>
  </si>
  <si>
    <t>Kabelinės dėžės montavimas</t>
  </si>
  <si>
    <t>ŠK 24sk.  movos montavimas</t>
  </si>
  <si>
    <t>ŠK atsargų tvirtinimas</t>
  </si>
  <si>
    <t>KMP pastatymas</t>
  </si>
  <si>
    <t>Esamo KMP perkėlimas</t>
  </si>
  <si>
    <t>Įspėjamieji trasos ženklai montavimas</t>
  </si>
  <si>
    <t>Įžeminimo kontūro mont./matavimai</t>
  </si>
  <si>
    <t>Signalinio laido sujungimas</t>
  </si>
  <si>
    <t>ŠK testavimas / matavimas</t>
  </si>
  <si>
    <t>Signalinio laido matavimas</t>
  </si>
  <si>
    <t>Kabelių markiravimas</t>
  </si>
  <si>
    <t>1. Sąnaudų kiekių žiniaraštis</t>
  </si>
  <si>
    <t>Vamzdis HDPE63x3,6mm. (750N)</t>
  </si>
  <si>
    <t>Metalinis vamzdis d63mm. (tilto konstrukcijose)</t>
  </si>
  <si>
    <t>Vamzdis HDPE Ø 32mm</t>
  </si>
  <si>
    <t>Mova HDPE Ø 32mm vamzdžiui, atšakojimo mova</t>
  </si>
  <si>
    <t>Signalinis laidas SL-1,5</t>
  </si>
  <si>
    <t>Įspėjamoji juosta</t>
  </si>
  <si>
    <t>RKŠ-1-3 su lengvo tipo liuku</t>
  </si>
  <si>
    <t xml:space="preserve"> G/b-5 žiedas </t>
  </si>
  <si>
    <t xml:space="preserve"> G/b-11 žiedas </t>
  </si>
  <si>
    <t>Kabelis PRPPM1x2x0.8</t>
  </si>
  <si>
    <t>ŠK FYMS 2x5xSML</t>
  </si>
  <si>
    <t>24 šk. (RAIN)</t>
  </si>
  <si>
    <t>Kabelinė dėžė movai</t>
  </si>
  <si>
    <t>Zondas ŠK movos vietos nustatymui</t>
  </si>
  <si>
    <t>KMP (stulpelis, dėžutė KMP)</t>
  </si>
  <si>
    <t>Įžeminimo komplektas 100Ω</t>
  </si>
  <si>
    <t xml:space="preserve">Mova FOSC-400B4-S24-1 NGV </t>
  </si>
  <si>
    <t>Jungtis Picabond Mini</t>
  </si>
  <si>
    <t>Mova XAGA 500-43/8-150 (30p., 10p. kab,)</t>
  </si>
  <si>
    <t>Markiruotės</t>
  </si>
  <si>
    <t>Technologinės medžiagos (šviesolaidinių kab. movų montavimui)</t>
  </si>
  <si>
    <t>Paklotų kabelių apsauga surenkamais gaubtais 110 mm skersmens, atkasant kabelius</t>
  </si>
  <si>
    <r>
      <t xml:space="preserve">PVC - U </t>
    </r>
    <r>
      <rPr>
        <sz val="11"/>
        <color rgb="FF000000"/>
        <rFont val="Times New Roman"/>
        <family val="1"/>
      </rPr>
      <t>d110x4,6-5,2mm</t>
    </r>
  </si>
  <si>
    <r>
      <t>Galinių movų montavimas Al 4x35mm</t>
    </r>
    <r>
      <rPr>
        <vertAlign val="superscript"/>
        <sz val="12"/>
        <color theme="1"/>
        <rFont val="Times New Roman"/>
        <family val="1"/>
      </rPr>
      <t>2</t>
    </r>
    <r>
      <rPr>
        <sz val="12"/>
        <color theme="1"/>
        <rFont val="Times New Roman"/>
        <family val="1"/>
      </rPr>
      <t xml:space="preserve"> kabeliui</t>
    </r>
  </si>
  <si>
    <r>
      <t>Galinių movų montavimas Al 4x25mm</t>
    </r>
    <r>
      <rPr>
        <vertAlign val="superscript"/>
        <sz val="12"/>
        <color theme="1"/>
        <rFont val="Times New Roman"/>
        <family val="1"/>
      </rPr>
      <t>2</t>
    </r>
    <r>
      <rPr>
        <sz val="12"/>
        <color theme="1"/>
        <rFont val="Times New Roman"/>
        <family val="1"/>
      </rPr>
      <t xml:space="preserve"> kabeliui</t>
    </r>
  </si>
  <si>
    <r>
      <t>m</t>
    </r>
    <r>
      <rPr>
        <vertAlign val="superscript"/>
        <sz val="12"/>
        <color theme="1"/>
        <rFont val="Times New Roman"/>
        <family val="1"/>
      </rPr>
      <t>2</t>
    </r>
  </si>
  <si>
    <r>
      <t>m</t>
    </r>
    <r>
      <rPr>
        <vertAlign val="superscript"/>
        <sz val="12"/>
        <color theme="1"/>
        <rFont val="Times New Roman"/>
        <family val="1"/>
      </rPr>
      <t>3</t>
    </r>
  </si>
  <si>
    <r>
      <t>0,4 kV kabelis Al 4x35 mm</t>
    </r>
    <r>
      <rPr>
        <vertAlign val="superscript"/>
        <sz val="12"/>
        <color theme="1"/>
        <rFont val="Times New Roman"/>
        <family val="1"/>
      </rPr>
      <t>2</t>
    </r>
    <r>
      <rPr>
        <sz val="12"/>
        <color theme="1"/>
        <rFont val="Times New Roman"/>
        <family val="1"/>
      </rPr>
      <t>, XLPE izol.</t>
    </r>
  </si>
  <si>
    <r>
      <t>0,4 kV kabelis Al 4x25 mm</t>
    </r>
    <r>
      <rPr>
        <vertAlign val="superscript"/>
        <sz val="12"/>
        <color theme="1"/>
        <rFont val="Times New Roman"/>
        <family val="1"/>
      </rPr>
      <t>2</t>
    </r>
    <r>
      <rPr>
        <sz val="12"/>
        <color theme="1"/>
        <rFont val="Times New Roman"/>
        <family val="1"/>
      </rPr>
      <t>, XLPE izol.</t>
    </r>
  </si>
  <si>
    <r>
      <t>Kabelis 3x1,5 mm</t>
    </r>
    <r>
      <rPr>
        <vertAlign val="superscript"/>
        <sz val="12"/>
        <color theme="1"/>
        <rFont val="Times New Roman"/>
        <family val="1"/>
      </rPr>
      <t>2</t>
    </r>
    <r>
      <rPr>
        <sz val="12"/>
        <color theme="1"/>
        <rFont val="Times New Roman"/>
        <family val="1"/>
      </rPr>
      <t>, Cu PVC izol.</t>
    </r>
  </si>
  <si>
    <r>
      <t>Galinė mova Al 4x35mm</t>
    </r>
    <r>
      <rPr>
        <vertAlign val="superscript"/>
        <sz val="12"/>
        <color theme="1"/>
        <rFont val="Times New Roman"/>
        <family val="1"/>
      </rPr>
      <t>2</t>
    </r>
    <r>
      <rPr>
        <sz val="12"/>
        <color theme="1"/>
        <rFont val="Times New Roman"/>
        <family val="1"/>
      </rPr>
      <t xml:space="preserve"> kabeliui</t>
    </r>
  </si>
  <si>
    <r>
      <t>Galinė mova Al 4x25mm</t>
    </r>
    <r>
      <rPr>
        <vertAlign val="superscript"/>
        <sz val="12"/>
        <color theme="1"/>
        <rFont val="Times New Roman"/>
        <family val="1"/>
      </rPr>
      <t>2</t>
    </r>
    <r>
      <rPr>
        <sz val="12"/>
        <color theme="1"/>
        <rFont val="Times New Roman"/>
        <family val="1"/>
      </rPr>
      <t xml:space="preserve"> kabeliui</t>
    </r>
  </si>
  <si>
    <t>Valstybinės reikšmės rajoninio kelio Nr. 3917 Mikašiūnai-Rūdninkai ruožas nuo 2,703 iki 3,397 km</t>
  </si>
  <si>
    <t>DARBŲ KIEKIŲ ŽINIARAŠTIS NR. 6 – NUOTEKŲ ŠALINIMO DALIS</t>
  </si>
  <si>
    <t>Pagrindų po vamzdžiais įrengimas iš smėlingo grunto</t>
  </si>
  <si>
    <t xml:space="preserve">Vamzdynų pirminis užpylimas smėlingo gruntu, sutankinant gruntą </t>
  </si>
  <si>
    <t>Slėginių nuotekų tinklų plastikiniais PE vamzdžiais d-160 klojimas</t>
  </si>
  <si>
    <t xml:space="preserve">Nuotekų siurblinės (Q-15l/s) su viduje sumontuotais panardinamais nuotekų siurbliais, elektromagnetiniu debitomačiu DN100 nerūdijančio pl. vamzdynais bei uždaromąja armatūra, aptarnavimo aikštele, peiline sklende, aptarnavimo kopečiomis iškėlimo grandine.  </t>
  </si>
  <si>
    <t>Lietaus nuotekų vamzdžio PVC d200 apšiltinimas ekstruzinio polistireno (XPS) izoliacinės plokštėmis  585x 1185 mm (50 mm storio)</t>
  </si>
  <si>
    <t>Slėginių nuotekų vamzdynų hidraulinis bandymas</t>
  </si>
  <si>
    <t>Apvalių surenkamų gelžbetoninių lietaus nuotakyno šulinių įrengimas šlapiuose gruntuose, kai šulinių skersmuo d1500 m (surenkamos g/b konstrukcijos) 6,8 m3;
-	betonas latakams 3,9 m3;
-	kalaus ketaus lengvo pastatomo tipo dangčiai (iki 12,5 t) 5 kompl.</t>
  </si>
  <si>
    <t>Apvalių surenkamų gelžbetoninių lietaus nuotakyno šulinių įrengimas šlapiuose gruntuose, kai šulinių skersmuo d1000 m (surenkamos g/b konstrukcijos) 4,9 m3;
-	betonas latakams 1,7 m3;
-	kalaus ketaus lengvo pastatomo tipo dangčiai (iki 12,5 t) 7 kompl.</t>
  </si>
  <si>
    <t>Šulinių PVC Ø425 mm su jungiamosiomis fasoninėmis dalimis bei dugnu pastatymas 
-	kalaus ketaus „bordiūrinės“ grotelės montuojamos ant PVC Ø425 mm šulinio 2 vnt.;
-	kalaus ketaus kvadratinės grotelės montuojamos ant Ø425 mm šulinio (atlaikančios 40 t apkrovą) 65 vnt.;
-	PVC šulinio stovas Ø425 mm 112 m;
-	šulinio Ø425 mm dugnas/kinetė 67 vnt.</t>
  </si>
  <si>
    <t>Ištekėjimo žiočių įrengimas d200
-	Tvirtinimo plokščių  P-1 ant žvyro pagrindo (0/32, t-10cm.) montavimas 99 m2;
-	Ištekamojo antgalio  B-1 blokų ant žvyro  pagrindo (0/32; t-10cm.)  montavimas 44 vnt.;
-	Paviršiaus tvirtinimas  skalda 22/56 (t-10cm.) 44 m2.</t>
  </si>
  <si>
    <t>DARBŲ KIEKIŲ ŽINIARAŠTIS NR. 7 – KONSTRUKCIJŲ DALIS</t>
  </si>
  <si>
    <t>Konstrukcijų dalis</t>
  </si>
  <si>
    <t>m3</t>
  </si>
  <si>
    <r>
      <t>m</t>
    </r>
    <r>
      <rPr>
        <vertAlign val="superscript"/>
        <sz val="10"/>
        <color theme="1"/>
        <rFont val="Arial"/>
        <family val="2"/>
      </rPr>
      <t>2</t>
    </r>
  </si>
  <si>
    <t>2. Atramų įrengimas</t>
  </si>
  <si>
    <t>Spraustasienės įrengimas</t>
  </si>
  <si>
    <t>Spraustasienės dažymas</t>
  </si>
  <si>
    <t>3. Perdangos įrengimas</t>
  </si>
  <si>
    <t>Drenažinės juostos po danga įrengimas</t>
  </si>
  <si>
    <t>Atitvarai H2 W2</t>
  </si>
  <si>
    <t>Turėklinių blokų ir parapetų padengimas apsauginiais betono dažais</t>
  </si>
  <si>
    <t>Monolitinės sparnų galvenos
betonas C35/45 XC4 XD3 XF3, 5,1 m3;
armatūra B500B, 520 kg.</t>
  </si>
  <si>
    <t>Surenkamos šalitilčio plokštės
betonas C35/45 XC4 XD3 XF4, 4 m3.</t>
  </si>
  <si>
    <t>Šalitilčio plokščių montavimas:
S20 cementinis mišinys 20 mm po šalitilčio plokštėmis, 22,5 m2;
sumonolitinimo betonas C35/45 XC4 XD3 XF4, 0,6 m3.</t>
  </si>
  <si>
    <t>Karštai cinkuoti turėklai
plienas S235 arba aukštesnės kl., 223,4 kg;
išėmų užtaisymas nesitraukiančiu remontiniu mišiniu, 30 kg.</t>
  </si>
  <si>
    <t>4. Prietilčių įrengimas</t>
  </si>
  <si>
    <t>Asfalto dangos frezavimas</t>
  </si>
  <si>
    <t>1.40</t>
  </si>
  <si>
    <t>Grįžtamosios medžiagos (išardytas/nufrezuotas asfaltas), įkainis 5,99 Eur/t (sąmatoje įvertinamas su minuso ženklu)</t>
  </si>
  <si>
    <t>Medžių iki Ø16 cm kirtimas, kelmų pašalinimas</t>
  </si>
  <si>
    <t>Medžių Ø17-23 cm kirtimas, kelmų pašalinimas</t>
  </si>
  <si>
    <t>Medžių Ø24-32 cm kirtimas, kelmų pašalinimas</t>
  </si>
  <si>
    <t>Medžių &gt;Ø32 cm kirtimas, kelmų pašalinimas</t>
  </si>
  <si>
    <t>Kelmų pakrovimas ir išvežimas rangovo pasirinktu atstumu utilizavimui</t>
  </si>
  <si>
    <t>1.41</t>
  </si>
  <si>
    <t>Gelžbetoninių konstrukcijų ardymas, pakrovimas ir išvežimas (žiūrėti darbų kiekių žiniaraščio priedą dėl išvežimo)</t>
  </si>
  <si>
    <t>Prilydomos hidroizoliacijos ardymas, pakrovimas ir išvežimas (žiūrėti darbų kiekių žiniaraščio priedą dėl išvežimo)</t>
  </si>
  <si>
    <t>Grįžtamosios medžiagos (išardytas/nufrezuotas asfaltas), įkainis 9,58 Eur/m3 (sąmatoje įvertinamas su minuso ženklu)</t>
  </si>
  <si>
    <r>
      <t xml:space="preserve">Vykdant valstybinės reikšmės kelių rekonstravimo/remonto darbus susidarančios medžiagos, kurios nenaudojamos projekte ir kurios gali būti panaudotos pakartotinai, turi būti gabenamos į užsakovo – AB „Via Lietuva“ (toliau – Užsakovu) nurodytą sandėliavimo vietą – </t>
    </r>
    <r>
      <rPr>
        <b/>
        <sz val="10"/>
        <rFont val="Times New Roman"/>
        <family val="1"/>
        <charset val="186"/>
      </rPr>
      <t>Vievio kelių tarnyba, Statybininkų g. 16, Vievis.</t>
    </r>
    <r>
      <rPr>
        <sz val="10"/>
        <rFont val="Times New Roman"/>
        <family val="1"/>
        <charset val="186"/>
      </rPr>
      <t xml:space="preserve">
Medžiagos, kurios turi būti gabenamos į sandėliavimo vietas – </t>
    </r>
    <r>
      <rPr>
        <b/>
        <sz val="10"/>
        <rFont val="Times New Roman"/>
        <family val="1"/>
        <charset val="186"/>
      </rPr>
      <t xml:space="preserve">metalo gaminiai </t>
    </r>
    <r>
      <rPr>
        <sz val="10"/>
        <rFont val="Times New Roman"/>
        <family val="1"/>
        <charset val="186"/>
      </rPr>
      <t>(neužteršti betonu ir kt. medžiagomis (t. y. turi būti nuvalyti)): kelio ženklai, kelio ženklų atramos, apšvietimo ir kiti stulpai,  apsauginiai atitvarai ir jų elementai, tiltų ir viadukų turėklai, kiti metalo gaminiai, sijos, spraustasienės, pralaidos ir kt.;
Kitos, šiame sąraše nepaminėtos medžiagos, kurios gali būti panaudotos pakartotinai, gali būti gabenamos į sandėliavimo vietas tik suderinus su Užsakovu.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</si>
  <si>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t>Grįžtamosios medžiagos – susandėliuota mediena (kainą pateikia rangovas, įvertinęs medienos būklę: ≥0,00 Eur – kai mediena menkavertė ir skirta utilizavimui, t.y. vertinama, kiek kainuos utilizavimo išlaidos įrašant kainą su pliuso ženklu. &lt;0,00 Eur – kai mediena nėra menkavertė ir gali būti parduota, t.y. nurodoma kaina su minuso ženklu) (201 vnt.)</t>
  </si>
  <si>
    <t>13. Kitos paslaugos</t>
  </si>
  <si>
    <t>3.17</t>
  </si>
  <si>
    <t>3.18</t>
  </si>
  <si>
    <t>Asfalto dangos įrengimas, dangos pagruntavimas bitumine emulsija</t>
  </si>
  <si>
    <t>Asfalto dangos įrengimas, apatinis asfalto sl. AC 16 AS – 40mm</t>
  </si>
  <si>
    <t>Asfalto dangos įrengimas, viršutinis asfalto sl. SMA 11 S – 40mm</t>
  </si>
  <si>
    <t>Asfalto dangos įrengimas, sandarinimo juosta</t>
  </si>
  <si>
    <t>Dangos konstrukcija ant pereinamųjų plokščių, asfalto virš. sl. SMA 11 S  h=40 mm</t>
  </si>
  <si>
    <t>m2</t>
  </si>
  <si>
    <t>Dangos konstrukcija ant pereinamųjų plokščių, dangos pagruntavimas bitumine emulsija</t>
  </si>
  <si>
    <t>Dangos konstrukcija ant pereinamųjų plokščių, asfalto apat. sl. AC 16 AS h=80 mm</t>
  </si>
  <si>
    <t>Dangos konstrukcija ant pereinamųjų plokščių, skaldos pagrindo sl. 0/45 – h=200 mm</t>
  </si>
  <si>
    <t>Dangos konstrukcija ant pereinamųjų plokščių, hidroizoliacija 2 sl., h=10 mm</t>
  </si>
  <si>
    <t>4.2</t>
  </si>
  <si>
    <t>4.3</t>
  </si>
  <si>
    <t>4.4</t>
  </si>
  <si>
    <t>4.5</t>
  </si>
  <si>
    <t>4.6</t>
  </si>
  <si>
    <t>4.7</t>
  </si>
  <si>
    <t>4.8</t>
  </si>
  <si>
    <t>4.9</t>
  </si>
  <si>
    <t>Dangos konstrukcija ant pereinamųjų plokščių, šalčiui atsparus sl. – hvid=75 mm</t>
  </si>
  <si>
    <t>Plieninių turėklų ardymas, pakrovimas ir išvežimas (žiūrėti darbų kiekių žiniaraščio priedą dėl išvežimo)</t>
  </si>
  <si>
    <t>Kelio atitvarų ardymas, pakrovimas ir išvežimas (žiūrėti darbų kiekių žiniaraščio priedą dėl išvežimo)</t>
  </si>
  <si>
    <t>Skaldos pagrindo sluoksnio iš nesurištų mineralinių medžiagų mišinio 0/45 įrengimas, h=0,20 m laikinam keliui</t>
  </si>
  <si>
    <t>Viršutinės laikino kelio dangos įrengimas iš frezuoto asfalto granulių h=0,10 m laikinam keliui</t>
  </si>
  <si>
    <t>Pakopų įrengimas iš iškastinio grunto</t>
  </si>
  <si>
    <t>Apatinio asfalto sluoksnio įrengimas iš mišinio AC 16 AS (su kelių bitumu 50/70), h=0,08 m</t>
  </si>
  <si>
    <t>Apatinio asfalto sluoksnio įrengimas iš mišinio AC 16 AS (su kelių bitumu 50/70), h=0,06 m</t>
  </si>
  <si>
    <t>Kelkraščio viršutinio sluoksnio įrengimas iš nesurištų mineralinių medžiagų 0/32 arba 0/22,  h=0,20 m</t>
  </si>
  <si>
    <t xml:space="preserve">Archeologo paslaugos </t>
  </si>
  <si>
    <t>13.2</t>
  </si>
  <si>
    <t>Kontrolinių inžinerinių geologinių ir geotechninių tyrinėjimų atlikimas</t>
  </si>
  <si>
    <t>13.3</t>
  </si>
  <si>
    <t>Betoninių vejos bordiūrų išardymas, pakrovimas ir išvežimas į rangovo pasirinktą vietą</t>
  </si>
  <si>
    <t>Žemės sankasos planiravimas</t>
  </si>
  <si>
    <t>Deformacinės siūlės įrengimas: apatinės siūlės dalies užpildymas elastiniais užpildikliais (kaučiuko juostomis ar kitais kietos gumos įdėklais) b≥0,01; l≥1,23m, h≥0,31m, viršutinės siūlių dalies užtaisymas elastingu, degalams atspariu sandarikliu h≥0,03; b≥0,01m (bituminė mastika) ir plieninių juostų su ankerių įrengimas pagal brėžinį (plieninės juostos su ankeriai dedami iš abiejų pusių, bendras metalinių profilių ilgis 132 m)</t>
  </si>
  <si>
    <t>D1600 metalinės pralaidos įrengimas/išardymas (išardyta pralaida turi būti gvežama į Užsakovo nurodytą vietą)</t>
  </si>
  <si>
    <t xml:space="preserve">Laikinų kelio atitvarų įrengimas/išardymas (esant galimybei rekomenduojama naudoti esamus išardytus atitvarus, jeigu negalima esamų panaudoti, naudoti N2 W2 A atitvarus). Po panaudojimo atitvarai išvežami į Užsakovo nurodytą vietą. </t>
  </si>
  <si>
    <t>Dangos konstrukcija ant pereinamųjų plokščių, asfalto pagr. sl. AC 22 PS =100 mm</t>
  </si>
  <si>
    <t>Monolitinės pereinamosios plokštės
50 mm betono pagrindo sluoksnis C12/16, 76 m2;
betonas C30/37 XC2, 18,8 m3;
armatūra B500B, 2078 kg.</t>
  </si>
  <si>
    <t xml:space="preserve">Asfalto dangos įrengimas, šiurkštinimas skaldyta mineraline medžiaga fr. 2/5, 1,5 kg/m² </t>
  </si>
  <si>
    <t>3.19</t>
  </si>
  <si>
    <t>Dangos konstrukcija ant pereinamųjų plokščių, šiurkštinimas skaldyta mineraline medžiaga fr. 2/5, 1,5 kg/m²</t>
  </si>
  <si>
    <t>4.10</t>
  </si>
  <si>
    <t>Monolitinė perdangos plokštė
betonas C35/45 XC4 XD3 XF4, 46 m3;
armatūra B500B, 7610 kg.</t>
  </si>
  <si>
    <t>Asfalto dangos įrengimas, apsauginis asfalto sl. SMA 8 S - 20mm</t>
  </si>
  <si>
    <t>Dangos konstrukcija ant pereinamųjų plokščių, apsauginis asfaltbetonio sl. SMA 8 S h=20 mm</t>
  </si>
  <si>
    <t>2.28</t>
  </si>
  <si>
    <t>Technologinės medžiagos (šviesolaidinių kab. pajungimui į ODF bloką)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</si>
</sst>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0.00\ "/>
  </numFmts>
  <fonts count="34" x14ac:knownFonts="1">
    <font>
      <sz val="11"/>
      <color theme="1"/>
      <name val="Calibri"/>
      <family val="2"/>
      <charset val="186"/>
      <scheme val="minor"/>
    </font>
    <font>
      <sz val="11"/>
      <color rgb="FF000000"/>
      <name val="Calibri"/>
      <family val="2"/>
      <charset val="186"/>
    </font>
    <font>
      <b/>
      <sz val="11"/>
      <color rgb="FF000000"/>
      <name val="Times New Roman"/>
      <family val="1"/>
      <charset val="186"/>
    </font>
    <font>
      <b/>
      <sz val="11"/>
      <color rgb="FFFF0000"/>
      <name val="Times New Roman"/>
      <family val="1"/>
      <charset val="186"/>
    </font>
    <font>
      <sz val="8"/>
      <name val="Calibri"/>
      <family val="2"/>
      <charset val="186"/>
      <scheme val="minor"/>
    </font>
    <font>
      <b/>
      <sz val="10"/>
      <name val="Times New Roman"/>
      <family val="1"/>
      <charset val="186"/>
    </font>
    <font>
      <sz val="10"/>
      <name val="Times New Roman"/>
      <family val="1"/>
      <charset val="186"/>
    </font>
    <font>
      <i/>
      <sz val="10"/>
      <name val="Times New Roman"/>
      <family val="1"/>
      <charset val="186"/>
    </font>
    <font>
      <b/>
      <i/>
      <sz val="10"/>
      <name val="Times New Roman"/>
      <family val="1"/>
      <charset val="186"/>
    </font>
    <font>
      <sz val="10"/>
      <name val="Arial"/>
      <family val="2"/>
      <charset val="186"/>
    </font>
    <font>
      <b/>
      <sz val="16"/>
      <color rgb="FFFF0000"/>
      <name val="Times New Roman"/>
      <family val="1"/>
    </font>
    <font>
      <sz val="11"/>
      <color rgb="FFFF0000"/>
      <name val="Times New Roman"/>
      <family val="1"/>
    </font>
    <font>
      <sz val="11"/>
      <color theme="1"/>
      <name val="Times New Roman"/>
      <family val="1"/>
    </font>
    <font>
      <b/>
      <sz val="11"/>
      <color rgb="FF000000"/>
      <name val="Times New Roman"/>
      <family val="1"/>
    </font>
    <font>
      <b/>
      <sz val="11"/>
      <color rgb="FFFF0000"/>
      <name val="Times New Roman"/>
      <family val="1"/>
    </font>
    <font>
      <i/>
      <sz val="11"/>
      <name val="Times New Roman"/>
      <family val="1"/>
    </font>
    <font>
      <b/>
      <sz val="11"/>
      <name val="Times New Roman"/>
      <family val="1"/>
    </font>
    <font>
      <sz val="11"/>
      <name val="Times New Roman"/>
      <family val="1"/>
    </font>
    <font>
      <b/>
      <sz val="11"/>
      <color theme="1"/>
      <name val="Times New Roman"/>
      <family val="1"/>
    </font>
    <font>
      <sz val="11"/>
      <color rgb="FF000000"/>
      <name val="Times New Roman"/>
      <family val="1"/>
    </font>
    <font>
      <vertAlign val="superscript"/>
      <sz val="11"/>
      <color theme="1"/>
      <name val="Times New Roman"/>
      <family val="1"/>
    </font>
    <font>
      <sz val="12"/>
      <color theme="1"/>
      <name val="Times New Roman"/>
      <family val="1"/>
    </font>
    <font>
      <sz val="10"/>
      <color theme="1"/>
      <name val="Arial"/>
      <family val="2"/>
    </font>
    <font>
      <vertAlign val="superscript"/>
      <sz val="10"/>
      <color theme="1"/>
      <name val="Arial"/>
      <family val="2"/>
    </font>
    <font>
      <sz val="10"/>
      <color rgb="FF000000"/>
      <name val="Arial"/>
      <family val="2"/>
    </font>
    <font>
      <vertAlign val="superscript"/>
      <sz val="10"/>
      <color rgb="FF000000"/>
      <name val="Arial"/>
      <family val="2"/>
    </font>
    <font>
      <vertAlign val="superscript"/>
      <sz val="12"/>
      <color theme="1"/>
      <name val="Times New Roman"/>
      <family val="1"/>
    </font>
    <font>
      <sz val="10"/>
      <color theme="1"/>
      <name val="Times New Roman"/>
      <family val="1"/>
      <charset val="186"/>
    </font>
    <font>
      <sz val="10"/>
      <name val="Times New Roman"/>
      <family val="1"/>
    </font>
    <font>
      <sz val="10"/>
      <color theme="1"/>
      <name val="Times New Roman"/>
      <family val="1"/>
    </font>
    <font>
      <sz val="11"/>
      <color theme="1"/>
      <name val="Times New Roman"/>
      <family val="1"/>
      <charset val="186"/>
    </font>
    <font>
      <sz val="11"/>
      <color theme="1"/>
      <name val="Arial"/>
      <family val="2"/>
      <charset val="186"/>
    </font>
    <font>
      <b/>
      <sz val="11"/>
      <color rgb="FF000000"/>
      <name val="Calibri"/>
      <family val="2"/>
      <charset val="186"/>
    </font>
    <font>
      <sz val="10"/>
      <color rgb="FF000000"/>
      <name val="Arial"/>
      <family val="2"/>
      <charset val="186"/>
    </font>
  </fonts>
  <fills count="7">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right/>
      <top style="medium">
        <color indexed="64"/>
      </top>
      <bottom/>
      <diagonal/>
    </border>
    <border>
      <left/>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medium">
        <color indexed="64"/>
      </top>
      <bottom/>
      <diagonal/>
    </border>
  </borders>
  <cellStyleXfs count="6">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xf numFmtId="0" fontId="9" fillId="0" borderId="0"/>
  </cellStyleXfs>
  <cellXfs count="322">
    <xf numFmtId="0" fontId="0" fillId="0" borderId="0" xfId="0"/>
    <xf numFmtId="0" fontId="11" fillId="0" borderId="0" xfId="0" applyFont="1" applyProtection="1">
      <protection locked="0"/>
    </xf>
    <xf numFmtId="0" fontId="12" fillId="0" borderId="0" xfId="0" applyFont="1" applyProtection="1">
      <protection locked="0"/>
    </xf>
    <xf numFmtId="0" fontId="13" fillId="0" borderId="0" xfId="1" applyFont="1" applyAlignment="1" applyProtection="1">
      <alignment horizontal="center" vertical="center" wrapText="1"/>
    </xf>
    <xf numFmtId="2" fontId="13" fillId="0" borderId="0" xfId="1" applyNumberFormat="1" applyFont="1" applyAlignment="1" applyProtection="1">
      <alignment horizontal="center" vertical="center" wrapText="1"/>
    </xf>
    <xf numFmtId="0" fontId="13" fillId="0" borderId="5" xfId="2" applyFont="1" applyBorder="1" applyAlignment="1" applyProtection="1">
      <alignment horizontal="center" vertical="center" wrapText="1"/>
    </xf>
    <xf numFmtId="2" fontId="13" fillId="0" borderId="5" xfId="2" applyNumberFormat="1" applyFont="1" applyBorder="1" applyAlignment="1" applyProtection="1">
      <alignment horizontal="center" vertical="center" wrapText="1"/>
    </xf>
    <xf numFmtId="0" fontId="13" fillId="0" borderId="5" xfId="1" applyFont="1" applyBorder="1" applyAlignment="1" applyProtection="1">
      <alignment horizontal="center" vertical="center" wrapText="1"/>
    </xf>
    <xf numFmtId="0" fontId="13" fillId="0" borderId="6" xfId="1" applyFont="1" applyBorder="1" applyAlignment="1" applyProtection="1">
      <alignment horizontal="center" vertical="center" wrapText="1"/>
    </xf>
    <xf numFmtId="4" fontId="16" fillId="4" borderId="13" xfId="3" applyNumberFormat="1" applyFont="1" applyFill="1" applyBorder="1" applyAlignment="1" applyProtection="1">
      <alignment horizontal="center" vertical="center" wrapText="1"/>
      <protection locked="0"/>
    </xf>
    <xf numFmtId="4" fontId="16" fillId="4" borderId="14" xfId="3" applyNumberFormat="1" applyFont="1" applyFill="1" applyBorder="1" applyAlignment="1" applyProtection="1">
      <alignment horizontal="center" vertical="center" wrapText="1"/>
      <protection locked="0"/>
    </xf>
    <xf numFmtId="4" fontId="16" fillId="4" borderId="16" xfId="3" applyNumberFormat="1" applyFont="1" applyFill="1" applyBorder="1" applyAlignment="1" applyProtection="1">
      <alignment horizontal="center" vertical="center" wrapText="1"/>
      <protection locked="0"/>
    </xf>
    <xf numFmtId="0" fontId="12" fillId="0" borderId="0" xfId="0" applyFont="1" applyAlignment="1" applyProtection="1">
      <alignment wrapText="1"/>
      <protection locked="0"/>
    </xf>
    <xf numFmtId="0" fontId="12" fillId="0" borderId="0" xfId="0" applyFont="1" applyAlignment="1" applyProtection="1">
      <alignment horizontal="center" vertical="center"/>
      <protection locked="0"/>
    </xf>
    <xf numFmtId="164" fontId="17" fillId="4" borderId="18" xfId="0" applyNumberFormat="1" applyFont="1" applyFill="1" applyBorder="1" applyAlignment="1" applyProtection="1">
      <alignment horizontal="center" vertical="center"/>
      <protection locked="0"/>
    </xf>
    <xf numFmtId="164" fontId="17" fillId="4" borderId="16" xfId="0" applyNumberFormat="1" applyFont="1" applyFill="1" applyBorder="1" applyAlignment="1" applyProtection="1">
      <alignment horizontal="center" vertical="center"/>
      <protection locked="0"/>
    </xf>
    <xf numFmtId="4" fontId="16" fillId="4" borderId="13" xfId="4" applyNumberFormat="1" applyFont="1" applyFill="1" applyBorder="1" applyAlignment="1" applyProtection="1">
      <alignment horizontal="center" vertical="center" wrapText="1"/>
      <protection locked="0"/>
    </xf>
    <xf numFmtId="4" fontId="16" fillId="4" borderId="18" xfId="4" applyNumberFormat="1" applyFont="1" applyFill="1" applyBorder="1" applyAlignment="1" applyProtection="1">
      <alignment horizontal="center" vertical="center" wrapText="1"/>
      <protection locked="0"/>
    </xf>
    <xf numFmtId="4" fontId="16" fillId="4" borderId="14" xfId="4" applyNumberFormat="1" applyFont="1" applyFill="1" applyBorder="1" applyAlignment="1" applyProtection="1">
      <alignment horizontal="center" vertical="center" wrapText="1"/>
      <protection locked="0"/>
    </xf>
    <xf numFmtId="4" fontId="16" fillId="4" borderId="16" xfId="4" applyNumberFormat="1" applyFont="1" applyFill="1" applyBorder="1" applyAlignment="1" applyProtection="1">
      <alignment horizontal="center" vertical="center" wrapText="1"/>
      <protection locked="0"/>
    </xf>
    <xf numFmtId="4" fontId="16" fillId="4" borderId="24" xfId="4" applyNumberFormat="1" applyFont="1" applyFill="1" applyBorder="1" applyAlignment="1" applyProtection="1">
      <alignment horizontal="center" vertical="center" wrapText="1"/>
      <protection locked="0"/>
    </xf>
    <xf numFmtId="4" fontId="17" fillId="4" borderId="18" xfId="0" applyNumberFormat="1" applyFont="1" applyFill="1" applyBorder="1" applyAlignment="1" applyProtection="1">
      <alignment horizontal="center" vertical="center" wrapText="1"/>
      <protection locked="0"/>
    </xf>
    <xf numFmtId="4" fontId="17" fillId="4" borderId="14" xfId="0" applyNumberFormat="1" applyFont="1" applyFill="1" applyBorder="1" applyAlignment="1" applyProtection="1">
      <alignment horizontal="center" vertical="center" wrapText="1"/>
      <protection locked="0"/>
    </xf>
    <xf numFmtId="4" fontId="17" fillId="4" borderId="16" xfId="0" applyNumberFormat="1" applyFont="1" applyFill="1" applyBorder="1" applyAlignment="1" applyProtection="1">
      <alignment horizontal="center" vertical="center" wrapText="1"/>
      <protection locked="0"/>
    </xf>
    <xf numFmtId="4" fontId="17" fillId="4" borderId="23" xfId="0" applyNumberFormat="1" applyFont="1" applyFill="1" applyBorder="1" applyAlignment="1" applyProtection="1">
      <alignment horizontal="center" vertical="center" wrapText="1"/>
      <protection locked="0"/>
    </xf>
    <xf numFmtId="4" fontId="16" fillId="4" borderId="34" xfId="4" applyNumberFormat="1" applyFont="1" applyFill="1" applyBorder="1" applyAlignment="1" applyProtection="1">
      <alignment horizontal="center" vertical="center" wrapText="1"/>
      <protection locked="0"/>
    </xf>
    <xf numFmtId="0" fontId="13" fillId="0" borderId="20" xfId="2" applyFont="1" applyBorder="1" applyAlignment="1" applyProtection="1">
      <alignment horizontal="center" vertical="center" wrapText="1"/>
    </xf>
    <xf numFmtId="0" fontId="13" fillId="0" borderId="20" xfId="1" applyFont="1" applyBorder="1" applyAlignment="1" applyProtection="1">
      <alignment horizontal="center" vertical="center" wrapText="1"/>
    </xf>
    <xf numFmtId="0" fontId="13" fillId="0" borderId="35" xfId="1" applyFont="1" applyBorder="1" applyAlignment="1" applyProtection="1">
      <alignment horizontal="center" vertical="center" wrapText="1"/>
    </xf>
    <xf numFmtId="1" fontId="13" fillId="0" borderId="0" xfId="1" applyNumberFormat="1" applyFont="1" applyAlignment="1" applyProtection="1">
      <alignment horizontal="center" vertical="center" wrapText="1"/>
    </xf>
    <xf numFmtId="1" fontId="13" fillId="0" borderId="20" xfId="2" applyNumberFormat="1" applyFont="1" applyBorder="1" applyAlignment="1" applyProtection="1">
      <alignment horizontal="center" vertical="center" wrapText="1"/>
    </xf>
    <xf numFmtId="0" fontId="13" fillId="0" borderId="0" xfId="1" applyNumberFormat="1" applyFont="1" applyAlignment="1" applyProtection="1">
      <alignment horizontal="center" vertical="center" wrapText="1"/>
    </xf>
    <xf numFmtId="0" fontId="13" fillId="0" borderId="42" xfId="2" applyFont="1" applyBorder="1" applyAlignment="1" applyProtection="1">
      <alignment horizontal="center" vertical="center" wrapText="1"/>
    </xf>
    <xf numFmtId="4" fontId="16" fillId="4" borderId="1" xfId="3" applyNumberFormat="1" applyFont="1" applyFill="1" applyBorder="1" applyAlignment="1" applyProtection="1">
      <alignment horizontal="center" vertical="center" wrapText="1"/>
      <protection locked="0"/>
    </xf>
    <xf numFmtId="164" fontId="17" fillId="4" borderId="1" xfId="0" applyNumberFormat="1" applyFont="1" applyFill="1" applyBorder="1" applyAlignment="1" applyProtection="1">
      <alignment horizontal="center" vertical="center"/>
      <protection locked="0"/>
    </xf>
    <xf numFmtId="164" fontId="17" fillId="4" borderId="24" xfId="0" applyNumberFormat="1" applyFont="1" applyFill="1" applyBorder="1" applyAlignment="1" applyProtection="1">
      <alignment horizontal="center" vertical="center"/>
      <protection locked="0"/>
    </xf>
    <xf numFmtId="0" fontId="13" fillId="0" borderId="20" xfId="2" applyNumberFormat="1" applyFont="1" applyBorder="1" applyAlignment="1" applyProtection="1">
      <alignment horizontal="center" vertical="center" wrapText="1"/>
    </xf>
    <xf numFmtId="4" fontId="16" fillId="4" borderId="18" xfId="3" applyNumberFormat="1" applyFont="1" applyFill="1" applyBorder="1" applyAlignment="1" applyProtection="1">
      <alignment horizontal="center" vertical="center" wrapText="1"/>
      <protection locked="0"/>
    </xf>
    <xf numFmtId="0" fontId="13" fillId="0" borderId="46" xfId="2" applyFont="1" applyBorder="1" applyAlignment="1" applyProtection="1">
      <alignment horizontal="center" vertical="center" wrapText="1"/>
    </xf>
    <xf numFmtId="4" fontId="16" fillId="5" borderId="15" xfId="3" applyNumberFormat="1" applyFont="1" applyFill="1" applyBorder="1" applyAlignment="1" applyProtection="1">
      <alignment horizontal="center" vertical="center" wrapText="1"/>
      <protection locked="0"/>
    </xf>
    <xf numFmtId="4" fontId="16" fillId="5" borderId="1" xfId="3" applyNumberFormat="1" applyFont="1" applyFill="1" applyBorder="1" applyAlignment="1" applyProtection="1">
      <alignment horizontal="center" vertical="center" wrapText="1"/>
      <protection locked="0"/>
    </xf>
    <xf numFmtId="4" fontId="16" fillId="5" borderId="14" xfId="3" applyNumberFormat="1" applyFont="1" applyFill="1" applyBorder="1" applyAlignment="1" applyProtection="1">
      <alignment horizontal="center" vertical="center" wrapText="1"/>
      <protection locked="0"/>
    </xf>
    <xf numFmtId="4" fontId="16" fillId="5" borderId="18" xfId="3" applyNumberFormat="1" applyFont="1" applyFill="1" applyBorder="1" applyAlignment="1" applyProtection="1">
      <alignment horizontal="center" vertical="center" wrapText="1"/>
      <protection locked="0"/>
    </xf>
    <xf numFmtId="4" fontId="16" fillId="5" borderId="5" xfId="3" applyNumberFormat="1" applyFont="1" applyFill="1" applyBorder="1" applyAlignment="1" applyProtection="1">
      <alignment horizontal="center" vertical="center" wrapText="1"/>
      <protection locked="0"/>
    </xf>
    <xf numFmtId="4" fontId="16" fillId="5" borderId="16" xfId="3" applyNumberFormat="1" applyFont="1" applyFill="1" applyBorder="1" applyAlignment="1" applyProtection="1">
      <alignment horizontal="center" vertical="center" wrapText="1"/>
      <protection locked="0"/>
    </xf>
    <xf numFmtId="4" fontId="16" fillId="5" borderId="28" xfId="3" applyNumberFormat="1" applyFont="1" applyFill="1" applyBorder="1" applyAlignment="1" applyProtection="1">
      <alignment horizontal="center" vertical="center" wrapText="1"/>
      <protection locked="0"/>
    </xf>
    <xf numFmtId="4" fontId="16" fillId="5" borderId="19" xfId="3" applyNumberFormat="1" applyFont="1" applyFill="1" applyBorder="1" applyAlignment="1" applyProtection="1">
      <alignment horizontal="center" vertical="center" wrapText="1"/>
      <protection locked="0"/>
    </xf>
    <xf numFmtId="4" fontId="16" fillId="5" borderId="21" xfId="3" applyNumberFormat="1" applyFont="1" applyFill="1" applyBorder="1" applyAlignment="1" applyProtection="1">
      <alignment horizontal="center" vertical="center" wrapText="1"/>
      <protection locked="0"/>
    </xf>
    <xf numFmtId="4" fontId="17" fillId="4" borderId="50" xfId="0" applyNumberFormat="1" applyFont="1" applyFill="1" applyBorder="1" applyAlignment="1" applyProtection="1">
      <alignment horizontal="center" vertical="center" wrapText="1"/>
      <protection locked="0"/>
    </xf>
    <xf numFmtId="4" fontId="16" fillId="4" borderId="5" xfId="4" applyNumberFormat="1" applyFont="1" applyFill="1" applyBorder="1" applyAlignment="1" applyProtection="1">
      <alignment horizontal="center" vertical="center" wrapText="1"/>
      <protection locked="0"/>
    </xf>
    <xf numFmtId="4" fontId="16" fillId="4" borderId="1" xfId="4" applyNumberFormat="1" applyFont="1" applyFill="1" applyBorder="1" applyAlignment="1" applyProtection="1">
      <alignment horizontal="center" vertical="center" wrapText="1"/>
      <protection locked="0"/>
    </xf>
    <xf numFmtId="4" fontId="16" fillId="4" borderId="2" xfId="4" applyNumberFormat="1" applyFont="1" applyFill="1" applyBorder="1" applyAlignment="1" applyProtection="1">
      <alignment horizontal="center" vertical="center" wrapText="1"/>
      <protection locked="0"/>
    </xf>
    <xf numFmtId="4" fontId="17" fillId="4" borderId="5" xfId="4" applyNumberFormat="1" applyFont="1" applyFill="1" applyBorder="1" applyAlignment="1" applyProtection="1">
      <alignment horizontal="center" vertical="center" wrapText="1"/>
      <protection locked="0"/>
    </xf>
    <xf numFmtId="4" fontId="16" fillId="6" borderId="1" xfId="3" applyNumberFormat="1" applyFont="1" applyFill="1" applyBorder="1" applyAlignment="1" applyProtection="1">
      <alignment horizontal="center" vertical="center" wrapText="1"/>
      <protection locked="0"/>
    </xf>
    <xf numFmtId="4" fontId="16" fillId="5" borderId="24" xfId="3" applyNumberFormat="1" applyFont="1" applyFill="1" applyBorder="1" applyAlignment="1" applyProtection="1">
      <alignment horizontal="center" vertical="center" wrapText="1"/>
      <protection locked="0"/>
    </xf>
    <xf numFmtId="4" fontId="16" fillId="6" borderId="27" xfId="3" applyNumberFormat="1" applyFont="1" applyFill="1" applyBorder="1" applyAlignment="1" applyProtection="1">
      <alignment horizontal="center" vertical="center" wrapText="1"/>
      <protection locked="0"/>
    </xf>
    <xf numFmtId="4" fontId="16" fillId="4" borderId="24" xfId="3" applyNumberFormat="1" applyFont="1" applyFill="1" applyBorder="1" applyAlignment="1" applyProtection="1">
      <alignment horizontal="center" vertical="center" wrapText="1"/>
      <protection locked="0"/>
    </xf>
    <xf numFmtId="4" fontId="16" fillId="6" borderId="5" xfId="3" applyNumberFormat="1" applyFont="1" applyFill="1" applyBorder="1" applyAlignment="1" applyProtection="1">
      <alignment horizontal="center" vertical="center" wrapText="1"/>
      <protection locked="0"/>
    </xf>
    <xf numFmtId="4" fontId="16" fillId="4" borderId="2" xfId="3" applyNumberFormat="1" applyFont="1" applyFill="1" applyBorder="1" applyAlignment="1" applyProtection="1">
      <alignment horizontal="center" vertical="center" wrapText="1"/>
      <protection locked="0"/>
    </xf>
    <xf numFmtId="0" fontId="13" fillId="0" borderId="0" xfId="1" applyFont="1" applyAlignment="1" applyProtection="1">
      <alignment horizontal="center" vertical="center" wrapText="1"/>
      <protection locked="0"/>
    </xf>
    <xf numFmtId="2" fontId="13" fillId="0" borderId="0" xfId="1" applyNumberFormat="1" applyFont="1" applyAlignment="1" applyProtection="1">
      <alignment horizontal="center" vertical="center" wrapText="1"/>
      <protection locked="0"/>
    </xf>
    <xf numFmtId="4" fontId="16" fillId="0" borderId="0" xfId="4" applyNumberFormat="1" applyFont="1" applyAlignment="1" applyProtection="1">
      <alignment horizontal="right" vertical="center" wrapText="1"/>
      <protection locked="0"/>
    </xf>
    <xf numFmtId="4" fontId="16" fillId="0" borderId="0" xfId="4" applyNumberFormat="1" applyFont="1" applyAlignment="1" applyProtection="1">
      <alignment horizontal="right" vertical="center"/>
      <protection locked="0"/>
    </xf>
    <xf numFmtId="4" fontId="16" fillId="0" borderId="0" xfId="4" applyNumberFormat="1" applyFont="1" applyAlignment="1" applyProtection="1">
      <alignment horizontal="center" vertical="center"/>
      <protection locked="0"/>
    </xf>
    <xf numFmtId="2" fontId="16" fillId="0" borderId="0" xfId="4" applyNumberFormat="1" applyFont="1" applyAlignment="1" applyProtection="1">
      <alignment horizontal="center" vertical="center"/>
      <protection locked="0"/>
    </xf>
    <xf numFmtId="4" fontId="16" fillId="0" borderId="0" xfId="3" applyNumberFormat="1" applyFont="1" applyAlignment="1" applyProtection="1">
      <alignment horizontal="center" vertical="center" wrapText="1"/>
      <protection locked="0"/>
    </xf>
    <xf numFmtId="0" fontId="12" fillId="0" borderId="0" xfId="0" applyFont="1" applyAlignment="1" applyProtection="1">
      <alignment horizontal="center" vertical="center" wrapText="1"/>
      <protection locked="0"/>
    </xf>
    <xf numFmtId="0" fontId="12" fillId="0" borderId="0" xfId="0" applyFont="1" applyAlignment="1" applyProtection="1">
      <alignment vertical="center" wrapText="1"/>
      <protection locked="0"/>
    </xf>
    <xf numFmtId="2" fontId="12" fillId="0" borderId="0" xfId="0" applyNumberFormat="1" applyFont="1" applyAlignment="1" applyProtection="1">
      <alignment horizontal="center" vertical="center"/>
      <protection locked="0"/>
    </xf>
    <xf numFmtId="0" fontId="16" fillId="0" borderId="31" xfId="3" applyFont="1" applyBorder="1" applyAlignment="1" applyProtection="1">
      <alignment horizontal="center" vertical="center" wrapText="1"/>
      <protection locked="0"/>
    </xf>
    <xf numFmtId="0" fontId="22" fillId="5" borderId="5" xfId="0" applyFont="1" applyFill="1" applyBorder="1" applyAlignment="1" applyProtection="1">
      <alignment horizontal="justify" vertical="center" wrapText="1"/>
    </xf>
    <xf numFmtId="4" fontId="16" fillId="0" borderId="0" xfId="4" applyNumberFormat="1" applyFont="1" applyAlignment="1" applyProtection="1">
      <alignment horizontal="center" vertical="center" wrapText="1"/>
    </xf>
    <xf numFmtId="4" fontId="16" fillId="0" borderId="0" xfId="4" applyNumberFormat="1" applyFont="1" applyAlignment="1" applyProtection="1">
      <alignment horizontal="right" vertical="center" wrapText="1"/>
    </xf>
    <xf numFmtId="4" fontId="16" fillId="0" borderId="0" xfId="4" applyNumberFormat="1" applyFont="1" applyAlignment="1" applyProtection="1">
      <alignment horizontal="right" vertical="center"/>
    </xf>
    <xf numFmtId="4" fontId="16" fillId="0" borderId="0" xfId="4" applyNumberFormat="1" applyFont="1" applyAlignment="1" applyProtection="1">
      <alignment horizontal="center" vertical="center"/>
    </xf>
    <xf numFmtId="2" fontId="16" fillId="0" borderId="0" xfId="4" applyNumberFormat="1" applyFont="1" applyAlignment="1" applyProtection="1">
      <alignment horizontal="center" vertical="center"/>
    </xf>
    <xf numFmtId="4" fontId="16" fillId="0" borderId="0" xfId="3" applyNumberFormat="1" applyFont="1" applyAlignment="1" applyProtection="1">
      <alignment horizontal="center" vertical="center" wrapText="1"/>
    </xf>
    <xf numFmtId="49" fontId="15" fillId="5" borderId="43" xfId="0" applyNumberFormat="1" applyFont="1" applyFill="1" applyBorder="1" applyAlignment="1" applyProtection="1">
      <alignment horizontal="center" vertical="center"/>
    </xf>
    <xf numFmtId="49" fontId="15" fillId="5" borderId="28" xfId="0" applyNumberFormat="1" applyFont="1" applyFill="1" applyBorder="1" applyAlignment="1" applyProtection="1">
      <alignment horizontal="center" vertical="center" wrapText="1"/>
    </xf>
    <xf numFmtId="0" fontId="30" fillId="5" borderId="1" xfId="0" applyFont="1" applyFill="1" applyBorder="1" applyAlignment="1" applyProtection="1">
      <alignment horizontal="left" vertical="center" wrapText="1"/>
    </xf>
    <xf numFmtId="0" fontId="22" fillId="5" borderId="15" xfId="0" applyFont="1" applyFill="1" applyBorder="1" applyAlignment="1" applyProtection="1">
      <alignment horizontal="center" vertical="center" wrapText="1"/>
    </xf>
    <xf numFmtId="0" fontId="12" fillId="5" borderId="15" xfId="0" applyFont="1" applyFill="1" applyBorder="1" applyAlignment="1" applyProtection="1">
      <alignment horizontal="center" vertical="center"/>
    </xf>
    <xf numFmtId="49" fontId="15" fillId="5" borderId="44" xfId="0" applyNumberFormat="1" applyFont="1" applyFill="1" applyBorder="1" applyAlignment="1" applyProtection="1">
      <alignment horizontal="center" vertical="center"/>
    </xf>
    <xf numFmtId="49" fontId="15" fillId="5" borderId="19" xfId="0" applyNumberFormat="1" applyFont="1" applyFill="1" applyBorder="1" applyAlignment="1" applyProtection="1">
      <alignment horizontal="center" vertical="center" wrapText="1"/>
    </xf>
    <xf numFmtId="0" fontId="22" fillId="5" borderId="1" xfId="0" applyFont="1" applyFill="1" applyBorder="1" applyAlignment="1" applyProtection="1">
      <alignment horizontal="center" vertical="center" wrapText="1"/>
    </xf>
    <xf numFmtId="0" fontId="12" fillId="5" borderId="1" xfId="0" applyFont="1" applyFill="1" applyBorder="1" applyAlignment="1" applyProtection="1">
      <alignment horizontal="center" vertical="center"/>
    </xf>
    <xf numFmtId="0" fontId="31" fillId="5" borderId="1" xfId="0" applyFont="1" applyFill="1" applyBorder="1" applyAlignment="1" applyProtection="1">
      <alignment horizontal="justify" vertical="center" wrapText="1"/>
    </xf>
    <xf numFmtId="0" fontId="30" fillId="5" borderId="1" xfId="0" applyFont="1" applyFill="1" applyBorder="1" applyAlignment="1" applyProtection="1">
      <alignment vertical="center" wrapText="1"/>
    </xf>
    <xf numFmtId="0" fontId="12" fillId="6" borderId="1" xfId="0" applyFont="1" applyFill="1" applyBorder="1" applyAlignment="1" applyProtection="1">
      <alignment horizontal="center"/>
    </xf>
    <xf numFmtId="0" fontId="12" fillId="5" borderId="1" xfId="0" applyFont="1" applyFill="1" applyBorder="1" applyAlignment="1" applyProtection="1">
      <alignment horizontal="center"/>
    </xf>
    <xf numFmtId="0" fontId="30" fillId="5" borderId="1" xfId="0" applyFont="1" applyFill="1" applyBorder="1" applyAlignment="1" applyProtection="1">
      <alignment horizontal="justify" vertical="center"/>
    </xf>
    <xf numFmtId="49" fontId="15" fillId="5" borderId="42" xfId="0" applyNumberFormat="1" applyFont="1" applyFill="1" applyBorder="1" applyAlignment="1" applyProtection="1">
      <alignment horizontal="center" vertical="center"/>
    </xf>
    <xf numFmtId="49" fontId="15" fillId="5" borderId="5" xfId="0" applyNumberFormat="1" applyFont="1" applyFill="1" applyBorder="1" applyAlignment="1" applyProtection="1">
      <alignment horizontal="center" vertical="center" wrapText="1"/>
    </xf>
    <xf numFmtId="0" fontId="30" fillId="5" borderId="5" xfId="0" applyFont="1" applyFill="1" applyBorder="1" applyAlignment="1" applyProtection="1">
      <alignment wrapText="1"/>
    </xf>
    <xf numFmtId="0" fontId="12" fillId="5" borderId="5" xfId="0" applyFont="1" applyFill="1" applyBorder="1" applyAlignment="1" applyProtection="1">
      <alignment horizontal="center" vertical="center"/>
    </xf>
    <xf numFmtId="0" fontId="22" fillId="5" borderId="15" xfId="0" applyFont="1" applyFill="1" applyBorder="1" applyAlignment="1" applyProtection="1">
      <alignment horizontal="justify" vertical="center" wrapText="1"/>
    </xf>
    <xf numFmtId="49" fontId="15" fillId="5" borderId="21" xfId="0" applyNumberFormat="1" applyFont="1" applyFill="1" applyBorder="1" applyAlignment="1" applyProtection="1">
      <alignment horizontal="center" vertical="center" wrapText="1"/>
    </xf>
    <xf numFmtId="0" fontId="22" fillId="5" borderId="5" xfId="0" applyFont="1" applyFill="1" applyBorder="1" applyAlignment="1" applyProtection="1">
      <alignment horizontal="center" vertical="center" wrapText="1"/>
    </xf>
    <xf numFmtId="49" fontId="15" fillId="5" borderId="15" xfId="0" applyNumberFormat="1" applyFont="1" applyFill="1" applyBorder="1" applyAlignment="1" applyProtection="1">
      <alignment horizontal="center" vertical="center"/>
    </xf>
    <xf numFmtId="49" fontId="15" fillId="5" borderId="15" xfId="0" applyNumberFormat="1" applyFont="1" applyFill="1" applyBorder="1" applyAlignment="1" applyProtection="1">
      <alignment horizontal="center" vertical="center" wrapText="1"/>
    </xf>
    <xf numFmtId="0" fontId="12" fillId="6" borderId="15" xfId="0" applyFont="1" applyFill="1" applyBorder="1" applyAlignment="1" applyProtection="1">
      <alignment horizontal="justify" vertical="center" wrapText="1"/>
    </xf>
    <xf numFmtId="0" fontId="19" fillId="5" borderId="15" xfId="0" applyFont="1" applyFill="1" applyBorder="1" applyAlignment="1" applyProtection="1">
      <alignment horizontal="center" vertical="center" wrapText="1"/>
    </xf>
    <xf numFmtId="49" fontId="15" fillId="5" borderId="1" xfId="0" applyNumberFormat="1" applyFont="1" applyFill="1" applyBorder="1" applyAlignment="1" applyProtection="1">
      <alignment horizontal="center" vertical="center"/>
    </xf>
    <xf numFmtId="49" fontId="15" fillId="5" borderId="1" xfId="0" applyNumberFormat="1" applyFont="1" applyFill="1" applyBorder="1" applyAlignment="1" applyProtection="1">
      <alignment horizontal="center" vertical="center" wrapText="1"/>
    </xf>
    <xf numFmtId="0" fontId="12" fillId="5" borderId="1" xfId="0" applyFont="1" applyFill="1" applyBorder="1" applyAlignment="1" applyProtection="1">
      <alignment horizontal="justify" vertical="center" wrapText="1"/>
    </xf>
    <xf numFmtId="0" fontId="19" fillId="5" borderId="1" xfId="0" applyFont="1" applyFill="1" applyBorder="1" applyAlignment="1" applyProtection="1">
      <alignment horizontal="center" vertical="center" wrapText="1"/>
    </xf>
    <xf numFmtId="0" fontId="12" fillId="6" borderId="1" xfId="0" applyFont="1" applyFill="1" applyBorder="1" applyAlignment="1" applyProtection="1">
      <alignment wrapText="1"/>
    </xf>
    <xf numFmtId="0" fontId="22" fillId="5" borderId="19" xfId="0" applyFont="1" applyFill="1" applyBorder="1" applyAlignment="1" applyProtection="1">
      <alignment horizontal="justify" vertical="center" wrapText="1"/>
    </xf>
    <xf numFmtId="0" fontId="17" fillId="6" borderId="1" xfId="0" applyFont="1" applyFill="1" applyBorder="1" applyAlignment="1" applyProtection="1">
      <alignment vertical="center" wrapText="1"/>
    </xf>
    <xf numFmtId="0" fontId="19" fillId="6" borderId="1" xfId="0" applyFont="1" applyFill="1" applyBorder="1" applyAlignment="1" applyProtection="1">
      <alignment horizontal="center" vertical="center" wrapText="1"/>
    </xf>
    <xf numFmtId="0" fontId="17" fillId="5" borderId="1" xfId="0" applyFont="1" applyFill="1" applyBorder="1" applyAlignment="1" applyProtection="1">
      <alignment vertical="center" wrapText="1"/>
    </xf>
    <xf numFmtId="49" fontId="15" fillId="6" borderId="1" xfId="0" applyNumberFormat="1" applyFont="1" applyFill="1" applyBorder="1" applyAlignment="1" applyProtection="1">
      <alignment horizontal="center" vertical="center"/>
    </xf>
    <xf numFmtId="49" fontId="15" fillId="6" borderId="1" xfId="0" applyNumberFormat="1" applyFont="1" applyFill="1" applyBorder="1" applyAlignment="1" applyProtection="1">
      <alignment horizontal="center" vertical="center" wrapText="1"/>
    </xf>
    <xf numFmtId="0" fontId="19" fillId="5" borderId="47" xfId="0" applyFont="1" applyFill="1" applyBorder="1" applyAlignment="1" applyProtection="1">
      <alignment horizontal="center" vertical="center" wrapText="1"/>
    </xf>
    <xf numFmtId="49" fontId="15" fillId="5" borderId="51" xfId="0" applyNumberFormat="1" applyFont="1" applyFill="1" applyBorder="1" applyAlignment="1" applyProtection="1">
      <alignment horizontal="center" vertical="center"/>
    </xf>
    <xf numFmtId="49" fontId="15" fillId="5" borderId="47" xfId="0" applyNumberFormat="1" applyFont="1" applyFill="1" applyBorder="1" applyAlignment="1" applyProtection="1">
      <alignment horizontal="center" vertical="center" wrapText="1"/>
    </xf>
    <xf numFmtId="0" fontId="22" fillId="5" borderId="52" xfId="0" applyFont="1" applyFill="1" applyBorder="1" applyAlignment="1" applyProtection="1">
      <alignment horizontal="justify" vertical="center" wrapText="1"/>
    </xf>
    <xf numFmtId="0" fontId="22" fillId="5" borderId="47" xfId="0" applyFont="1" applyFill="1" applyBorder="1" applyAlignment="1" applyProtection="1">
      <alignment horizontal="center" vertical="center" wrapText="1"/>
    </xf>
    <xf numFmtId="49" fontId="15" fillId="6" borderId="41" xfId="0" applyNumberFormat="1" applyFont="1" applyFill="1" applyBorder="1" applyAlignment="1" applyProtection="1">
      <alignment horizontal="center" vertical="center"/>
    </xf>
    <xf numFmtId="49" fontId="15" fillId="6" borderId="2" xfId="0" applyNumberFormat="1" applyFont="1" applyFill="1" applyBorder="1" applyAlignment="1" applyProtection="1">
      <alignment horizontal="center" vertical="center" wrapText="1"/>
    </xf>
    <xf numFmtId="0" fontId="12" fillId="6" borderId="37" xfId="0" applyFont="1" applyFill="1" applyBorder="1" applyAlignment="1" applyProtection="1">
      <alignment wrapText="1"/>
    </xf>
    <xf numFmtId="0" fontId="17" fillId="6" borderId="53" xfId="0" applyFont="1" applyFill="1" applyBorder="1" applyAlignment="1" applyProtection="1">
      <alignment horizontal="center" vertical="center" wrapText="1"/>
    </xf>
    <xf numFmtId="0" fontId="17" fillId="6" borderId="2" xfId="0" applyFont="1" applyFill="1" applyBorder="1" applyAlignment="1" applyProtection="1">
      <alignment horizontal="center" vertical="center" wrapText="1"/>
    </xf>
    <xf numFmtId="0" fontId="17" fillId="5" borderId="1" xfId="0" applyFont="1" applyFill="1" applyBorder="1" applyAlignment="1" applyProtection="1">
      <alignment wrapText="1"/>
    </xf>
    <xf numFmtId="0" fontId="17" fillId="5" borderId="1" xfId="0" applyFont="1" applyFill="1" applyBorder="1" applyAlignment="1" applyProtection="1">
      <alignment horizontal="center" vertical="center" wrapText="1"/>
    </xf>
    <xf numFmtId="0" fontId="17" fillId="5" borderId="15" xfId="0" applyFont="1" applyFill="1" applyBorder="1" applyAlignment="1" applyProtection="1">
      <alignment horizontal="center" vertical="center" wrapText="1"/>
    </xf>
    <xf numFmtId="0" fontId="17" fillId="6" borderId="1" xfId="0" applyFont="1" applyFill="1" applyBorder="1" applyAlignment="1" applyProtection="1">
      <alignment wrapText="1"/>
    </xf>
    <xf numFmtId="49" fontId="15" fillId="5" borderId="20" xfId="0" applyNumberFormat="1" applyFont="1" applyFill="1" applyBorder="1" applyAlignment="1" applyProtection="1">
      <alignment horizontal="center" vertical="center" wrapText="1"/>
    </xf>
    <xf numFmtId="0" fontId="17" fillId="5" borderId="5" xfId="0" applyFont="1" applyFill="1" applyBorder="1" applyAlignment="1" applyProtection="1">
      <alignment wrapText="1"/>
    </xf>
    <xf numFmtId="0" fontId="17" fillId="5" borderId="5" xfId="0" applyFont="1" applyFill="1" applyBorder="1" applyAlignment="1" applyProtection="1">
      <alignment horizontal="center" vertical="center" wrapText="1"/>
    </xf>
    <xf numFmtId="0" fontId="12" fillId="0" borderId="0" xfId="0" applyFont="1" applyAlignment="1" applyProtection="1">
      <alignment horizontal="center" vertical="center" wrapText="1"/>
    </xf>
    <xf numFmtId="0" fontId="12" fillId="0" borderId="0" xfId="0" applyFont="1" applyAlignment="1" applyProtection="1">
      <alignment wrapText="1"/>
    </xf>
    <xf numFmtId="0" fontId="12" fillId="0" borderId="0" xfId="0" applyFont="1" applyAlignment="1" applyProtection="1">
      <alignment vertical="center" wrapText="1"/>
    </xf>
    <xf numFmtId="0" fontId="12" fillId="0" borderId="0" xfId="0" applyFont="1" applyAlignment="1" applyProtection="1">
      <alignment horizontal="center" vertical="center"/>
    </xf>
    <xf numFmtId="2" fontId="12" fillId="0" borderId="0" xfId="0" applyNumberFormat="1" applyFont="1" applyAlignment="1" applyProtection="1">
      <alignment horizontal="center" vertical="center"/>
    </xf>
    <xf numFmtId="4" fontId="17" fillId="0" borderId="17" xfId="0" applyNumberFormat="1" applyFont="1" applyBorder="1" applyAlignment="1" applyProtection="1">
      <alignment horizontal="center" vertical="center" wrapText="1"/>
    </xf>
    <xf numFmtId="0" fontId="11" fillId="0" borderId="0" xfId="0" applyFont="1" applyProtection="1"/>
    <xf numFmtId="0" fontId="12" fillId="0" borderId="0" xfId="0" applyFont="1" applyProtection="1"/>
    <xf numFmtId="4" fontId="17" fillId="0" borderId="4" xfId="0" applyNumberFormat="1" applyFont="1" applyBorder="1" applyAlignment="1" applyProtection="1">
      <alignment horizontal="center" vertical="center" wrapText="1"/>
    </xf>
    <xf numFmtId="4" fontId="17" fillId="0" borderId="6" xfId="0" applyNumberFormat="1" applyFont="1" applyBorder="1" applyAlignment="1" applyProtection="1">
      <alignment horizontal="center" vertical="center" wrapText="1"/>
    </xf>
    <xf numFmtId="4" fontId="16" fillId="0" borderId="38" xfId="0" applyNumberFormat="1" applyFont="1" applyBorder="1" applyAlignment="1" applyProtection="1">
      <alignment horizontal="center" vertical="center" wrapText="1"/>
    </xf>
    <xf numFmtId="4" fontId="18" fillId="0" borderId="32" xfId="0" applyNumberFormat="1" applyFont="1" applyBorder="1" applyAlignment="1" applyProtection="1">
      <alignment horizontal="center" vertical="center"/>
    </xf>
    <xf numFmtId="4" fontId="16" fillId="0" borderId="0" xfId="0" applyNumberFormat="1" applyFont="1" applyAlignment="1" applyProtection="1">
      <alignment horizontal="center" vertical="center" wrapText="1"/>
    </xf>
    <xf numFmtId="4" fontId="18" fillId="0" borderId="0" xfId="0" applyNumberFormat="1" applyFont="1" applyAlignment="1" applyProtection="1">
      <alignment horizontal="center" vertical="center"/>
    </xf>
    <xf numFmtId="4" fontId="17" fillId="6" borderId="4" xfId="0" applyNumberFormat="1" applyFont="1" applyFill="1" applyBorder="1" applyAlignment="1" applyProtection="1">
      <alignment horizontal="center" vertical="center" wrapText="1"/>
    </xf>
    <xf numFmtId="4" fontId="17" fillId="0" borderId="25" xfId="0" applyNumberFormat="1" applyFont="1" applyBorder="1" applyAlignment="1" applyProtection="1">
      <alignment horizontal="center" vertical="center" wrapText="1"/>
    </xf>
    <xf numFmtId="4" fontId="17" fillId="6" borderId="3" xfId="0" applyNumberFormat="1" applyFont="1" applyFill="1" applyBorder="1" applyAlignment="1" applyProtection="1">
      <alignment horizontal="center" vertical="center" wrapText="1"/>
    </xf>
    <xf numFmtId="4" fontId="16" fillId="0" borderId="48" xfId="3" applyNumberFormat="1" applyFont="1" applyBorder="1" applyAlignment="1" applyProtection="1">
      <alignment horizontal="center" vertical="center" wrapText="1"/>
    </xf>
    <xf numFmtId="0" fontId="12" fillId="0" borderId="0" xfId="0" applyFont="1" applyAlignment="1" applyProtection="1">
      <alignment horizontal="center"/>
      <protection locked="0"/>
    </xf>
    <xf numFmtId="2" fontId="12" fillId="0" borderId="0" xfId="0" applyNumberFormat="1" applyFont="1" applyAlignment="1" applyProtection="1">
      <alignment horizontal="center"/>
      <protection locked="0"/>
    </xf>
    <xf numFmtId="0" fontId="16" fillId="0" borderId="12" xfId="3" applyFont="1" applyBorder="1" applyAlignment="1" applyProtection="1">
      <alignment horizontal="center" vertical="center" wrapText="1"/>
      <protection locked="0"/>
    </xf>
    <xf numFmtId="49" fontId="15" fillId="0" borderId="15" xfId="0" applyNumberFormat="1" applyFont="1" applyBorder="1" applyAlignment="1" applyProtection="1">
      <alignment horizontal="center" vertical="center"/>
    </xf>
    <xf numFmtId="49" fontId="15" fillId="0" borderId="28" xfId="0" applyNumberFormat="1" applyFont="1" applyBorder="1" applyAlignment="1" applyProtection="1">
      <alignment horizontal="center" vertical="center" wrapText="1"/>
    </xf>
    <xf numFmtId="0" fontId="12" fillId="0" borderId="15" xfId="0" applyFont="1" applyBorder="1" applyAlignment="1" applyProtection="1">
      <alignment vertical="center" wrapText="1"/>
    </xf>
    <xf numFmtId="0" fontId="12" fillId="0" borderId="15" xfId="0" applyFont="1" applyBorder="1" applyAlignment="1" applyProtection="1">
      <alignment horizontal="center" vertical="center" wrapText="1"/>
    </xf>
    <xf numFmtId="49" fontId="15" fillId="0" borderId="19" xfId="0" applyNumberFormat="1" applyFont="1" applyBorder="1" applyAlignment="1" applyProtection="1">
      <alignment horizontal="center" vertical="center" wrapText="1"/>
    </xf>
    <xf numFmtId="0" fontId="12" fillId="0" borderId="1" xfId="0" applyFont="1" applyBorder="1" applyAlignment="1" applyProtection="1">
      <alignment vertical="center" wrapText="1"/>
    </xf>
    <xf numFmtId="0" fontId="12" fillId="0" borderId="1" xfId="0" applyFont="1" applyBorder="1" applyAlignment="1" applyProtection="1">
      <alignment horizontal="center" vertical="center" wrapText="1"/>
    </xf>
    <xf numFmtId="49" fontId="15" fillId="0" borderId="5" xfId="0" applyNumberFormat="1" applyFont="1" applyBorder="1" applyAlignment="1" applyProtection="1">
      <alignment horizontal="center" vertical="center"/>
    </xf>
    <xf numFmtId="49" fontId="15" fillId="0" borderId="21" xfId="0" applyNumberFormat="1" applyFont="1" applyBorder="1" applyAlignment="1" applyProtection="1">
      <alignment horizontal="center" vertical="center" wrapText="1"/>
    </xf>
    <xf numFmtId="0" fontId="12" fillId="0" borderId="5" xfId="0" applyFont="1" applyBorder="1" applyAlignment="1" applyProtection="1">
      <alignment vertical="center" wrapText="1"/>
    </xf>
    <xf numFmtId="0" fontId="12" fillId="0" borderId="5" xfId="0" applyFont="1" applyBorder="1" applyAlignment="1" applyProtection="1">
      <alignment horizontal="center" vertical="center" wrapText="1"/>
    </xf>
    <xf numFmtId="0" fontId="12" fillId="0" borderId="0" xfId="0" applyFont="1" applyAlignment="1" applyProtection="1">
      <alignment horizontal="center"/>
    </xf>
    <xf numFmtId="2" fontId="12" fillId="0" borderId="0" xfId="0" applyNumberFormat="1" applyFont="1" applyAlignment="1" applyProtection="1">
      <alignment horizontal="center"/>
    </xf>
    <xf numFmtId="4" fontId="17" fillId="0" borderId="3" xfId="0" applyNumberFormat="1" applyFont="1" applyBorder="1" applyAlignment="1" applyProtection="1">
      <alignment horizontal="center" vertical="center" wrapText="1"/>
    </xf>
    <xf numFmtId="4" fontId="16" fillId="0" borderId="9" xfId="0" applyNumberFormat="1" applyFont="1" applyBorder="1" applyAlignment="1" applyProtection="1">
      <alignment horizontal="center" vertical="center" wrapText="1"/>
    </xf>
    <xf numFmtId="4" fontId="18" fillId="0" borderId="11" xfId="0" applyNumberFormat="1" applyFont="1" applyBorder="1" applyAlignment="1" applyProtection="1">
      <alignment horizontal="center" vertical="center"/>
    </xf>
    <xf numFmtId="4" fontId="16" fillId="0" borderId="11" xfId="3" applyNumberFormat="1" applyFont="1" applyBorder="1" applyAlignment="1" applyProtection="1">
      <alignment horizontal="center" vertical="center" wrapText="1"/>
    </xf>
    <xf numFmtId="0" fontId="21" fillId="0" borderId="15" xfId="0" applyFont="1" applyBorder="1" applyAlignment="1" applyProtection="1">
      <alignment vertical="center" wrapText="1"/>
    </xf>
    <xf numFmtId="0" fontId="21" fillId="0" borderId="15" xfId="0" applyFont="1" applyBorder="1" applyAlignment="1" applyProtection="1">
      <alignment horizontal="center" vertical="center" wrapText="1"/>
    </xf>
    <xf numFmtId="0" fontId="21" fillId="0" borderId="1" xfId="0" applyFont="1" applyBorder="1" applyAlignment="1" applyProtection="1">
      <alignment vertical="center" wrapText="1"/>
    </xf>
    <xf numFmtId="0" fontId="21" fillId="0" borderId="1" xfId="0" applyFont="1" applyBorder="1" applyAlignment="1" applyProtection="1">
      <alignment horizontal="center" vertical="center" wrapText="1"/>
    </xf>
    <xf numFmtId="0" fontId="21" fillId="6" borderId="1" xfId="0" applyFont="1" applyFill="1" applyBorder="1" applyAlignment="1" applyProtection="1">
      <alignment horizontal="center" vertical="center" wrapText="1"/>
    </xf>
    <xf numFmtId="0" fontId="21" fillId="0" borderId="5" xfId="0" applyFont="1" applyBorder="1" applyAlignment="1" applyProtection="1">
      <alignment vertical="center" wrapText="1"/>
    </xf>
    <xf numFmtId="0" fontId="21" fillId="0" borderId="5" xfId="0" applyFont="1" applyBorder="1" applyAlignment="1" applyProtection="1">
      <alignment horizontal="center" vertical="center" wrapText="1"/>
    </xf>
    <xf numFmtId="0" fontId="16" fillId="0" borderId="0" xfId="0" applyFont="1" applyAlignment="1" applyProtection="1">
      <alignment horizontal="center" vertical="center" wrapText="1"/>
    </xf>
    <xf numFmtId="2" fontId="12" fillId="0" borderId="0" xfId="0" applyNumberFormat="1" applyFont="1" applyProtection="1">
      <protection locked="0"/>
    </xf>
    <xf numFmtId="2" fontId="16" fillId="0" borderId="0" xfId="4" applyNumberFormat="1" applyFont="1" applyAlignment="1" applyProtection="1">
      <alignment horizontal="right" vertical="center"/>
    </xf>
    <xf numFmtId="49" fontId="15" fillId="0" borderId="1" xfId="0" applyNumberFormat="1" applyFont="1" applyBorder="1" applyAlignment="1" applyProtection="1">
      <alignment horizontal="center" vertical="center"/>
    </xf>
    <xf numFmtId="0" fontId="12" fillId="6" borderId="1" xfId="0" applyFont="1" applyFill="1" applyBorder="1" applyAlignment="1" applyProtection="1">
      <alignment horizontal="center" vertical="center" wrapText="1"/>
    </xf>
    <xf numFmtId="0" fontId="0" fillId="0" borderId="0" xfId="0" applyAlignment="1" applyProtection="1">
      <alignment horizontal="center" vertical="center"/>
    </xf>
    <xf numFmtId="0" fontId="19" fillId="0" borderId="1" xfId="0" applyFont="1" applyBorder="1" applyAlignment="1" applyProtection="1">
      <alignment horizontal="center" vertical="center" wrapText="1"/>
    </xf>
    <xf numFmtId="0" fontId="12" fillId="0" borderId="1" xfId="0" applyFont="1" applyBorder="1" applyAlignment="1" applyProtection="1">
      <alignment horizontal="justify" vertical="center" wrapText="1"/>
    </xf>
    <xf numFmtId="49" fontId="15" fillId="0" borderId="47" xfId="0" applyNumberFormat="1" applyFont="1" applyBorder="1" applyAlignment="1" applyProtection="1">
      <alignment horizontal="center" vertical="center"/>
    </xf>
    <xf numFmtId="49" fontId="15" fillId="0" borderId="52" xfId="0" applyNumberFormat="1" applyFont="1" applyBorder="1" applyAlignment="1" applyProtection="1">
      <alignment horizontal="center" vertical="center" wrapText="1"/>
    </xf>
    <xf numFmtId="0" fontId="12" fillId="0" borderId="47" xfId="0" applyFont="1" applyBorder="1" applyAlignment="1" applyProtection="1">
      <alignment vertical="center" wrapText="1"/>
    </xf>
    <xf numFmtId="0" fontId="19" fillId="0" borderId="47" xfId="0" applyFont="1" applyBorder="1" applyAlignment="1" applyProtection="1">
      <alignment horizontal="center" vertical="center" wrapText="1"/>
    </xf>
    <xf numFmtId="49" fontId="15" fillId="0" borderId="41" xfId="0" applyNumberFormat="1" applyFont="1" applyBorder="1" applyAlignment="1" applyProtection="1">
      <alignment horizontal="center" vertical="center"/>
    </xf>
    <xf numFmtId="49" fontId="15" fillId="0" borderId="2" xfId="0" applyNumberFormat="1" applyFont="1" applyBorder="1" applyAlignment="1" applyProtection="1">
      <alignment horizontal="center" vertical="center" wrapText="1"/>
    </xf>
    <xf numFmtId="0" fontId="12" fillId="0" borderId="2" xfId="0" applyFont="1" applyBorder="1" applyAlignment="1" applyProtection="1">
      <alignment vertical="center" wrapText="1"/>
    </xf>
    <xf numFmtId="0" fontId="12" fillId="0" borderId="2" xfId="0" applyFont="1" applyBorder="1" applyAlignment="1" applyProtection="1">
      <alignment horizontal="center" vertical="center" wrapText="1"/>
    </xf>
    <xf numFmtId="0" fontId="12" fillId="6" borderId="2" xfId="0" applyFont="1" applyFill="1" applyBorder="1" applyAlignment="1" applyProtection="1">
      <alignment horizontal="center" vertical="center" wrapText="1"/>
    </xf>
    <xf numFmtId="49" fontId="15" fillId="0" borderId="44" xfId="0" applyNumberFormat="1" applyFont="1" applyBorder="1" applyAlignment="1" applyProtection="1">
      <alignment horizontal="center" vertical="center"/>
    </xf>
    <xf numFmtId="49" fontId="15" fillId="0" borderId="1" xfId="0" applyNumberFormat="1" applyFont="1" applyBorder="1" applyAlignment="1" applyProtection="1">
      <alignment horizontal="center" vertical="center" wrapText="1"/>
    </xf>
    <xf numFmtId="0" fontId="19" fillId="0" borderId="1" xfId="0" applyFont="1" applyBorder="1" applyAlignment="1" applyProtection="1">
      <alignment vertical="center" wrapText="1"/>
    </xf>
    <xf numFmtId="49" fontId="15" fillId="0" borderId="42" xfId="0" applyNumberFormat="1" applyFont="1" applyBorder="1" applyAlignment="1" applyProtection="1">
      <alignment horizontal="center" vertical="center"/>
    </xf>
    <xf numFmtId="49" fontId="15" fillId="0" borderId="5" xfId="0" applyNumberFormat="1" applyFont="1" applyBorder="1" applyAlignment="1" applyProtection="1">
      <alignment horizontal="center" vertical="center" wrapText="1"/>
    </xf>
    <xf numFmtId="0" fontId="12" fillId="6" borderId="5" xfId="0" applyFont="1" applyFill="1" applyBorder="1" applyProtection="1"/>
    <xf numFmtId="0" fontId="12" fillId="6" borderId="5" xfId="0" applyFont="1" applyFill="1" applyBorder="1" applyAlignment="1" applyProtection="1">
      <alignment horizontal="center" vertical="center" wrapText="1"/>
    </xf>
    <xf numFmtId="2" fontId="12" fillId="0" borderId="0" xfId="0" applyNumberFormat="1" applyFont="1" applyProtection="1"/>
    <xf numFmtId="4" fontId="17" fillId="6" borderId="6" xfId="0" applyNumberFormat="1" applyFont="1" applyFill="1" applyBorder="1" applyAlignment="1" applyProtection="1">
      <alignment horizontal="center" vertical="center" wrapText="1"/>
    </xf>
    <xf numFmtId="4" fontId="16" fillId="0" borderId="26" xfId="0" applyNumberFormat="1" applyFont="1" applyBorder="1" applyAlignment="1" applyProtection="1">
      <alignment horizontal="center" vertical="center" wrapText="1"/>
    </xf>
    <xf numFmtId="4" fontId="16" fillId="0" borderId="35" xfId="3" applyNumberFormat="1" applyFont="1" applyBorder="1" applyAlignment="1" applyProtection="1">
      <alignment horizontal="center" vertical="center" wrapText="1"/>
    </xf>
    <xf numFmtId="0" fontId="16" fillId="0" borderId="0" xfId="4" applyFont="1" applyAlignment="1" applyProtection="1">
      <alignment vertical="center" wrapText="1"/>
      <protection locked="0"/>
    </xf>
    <xf numFmtId="0" fontId="16" fillId="0" borderId="0" xfId="4" applyFont="1" applyAlignment="1" applyProtection="1">
      <alignment vertical="center"/>
      <protection locked="0"/>
    </xf>
    <xf numFmtId="0" fontId="16" fillId="0" borderId="0" xfId="4" applyFont="1" applyAlignment="1" applyProtection="1">
      <alignment horizontal="right" vertical="center"/>
      <protection locked="0"/>
    </xf>
    <xf numFmtId="49" fontId="15" fillId="0" borderId="27" xfId="0" applyNumberFormat="1" applyFont="1" applyBorder="1" applyAlignment="1" applyProtection="1">
      <alignment horizontal="center" vertical="center" wrapText="1"/>
    </xf>
    <xf numFmtId="1" fontId="16" fillId="0" borderId="0" xfId="4" applyNumberFormat="1" applyFont="1" applyAlignment="1" applyProtection="1">
      <alignment horizontal="right" vertical="center"/>
      <protection locked="0"/>
    </xf>
    <xf numFmtId="1" fontId="12" fillId="0" borderId="0" xfId="0" applyNumberFormat="1" applyFont="1" applyProtection="1">
      <protection locked="0"/>
    </xf>
    <xf numFmtId="0" fontId="22" fillId="5" borderId="15" xfId="0" applyFont="1" applyFill="1" applyBorder="1" applyAlignment="1" applyProtection="1">
      <alignment vertical="center" wrapText="1"/>
    </xf>
    <xf numFmtId="0" fontId="22" fillId="5" borderId="15" xfId="0" applyFont="1" applyFill="1" applyBorder="1" applyAlignment="1" applyProtection="1">
      <alignment horizontal="center" vertical="center"/>
    </xf>
    <xf numFmtId="0" fontId="22" fillId="5" borderId="1" xfId="0" applyFont="1" applyFill="1" applyBorder="1" applyAlignment="1" applyProtection="1">
      <alignment vertical="center" wrapText="1"/>
    </xf>
    <xf numFmtId="0" fontId="27" fillId="5" borderId="1" xfId="0" applyFont="1" applyFill="1" applyBorder="1" applyAlignment="1" applyProtection="1">
      <alignment vertical="center" wrapText="1"/>
    </xf>
    <xf numFmtId="0" fontId="22" fillId="5" borderId="1" xfId="0" applyFont="1" applyFill="1" applyBorder="1" applyAlignment="1" applyProtection="1">
      <alignment horizontal="center" vertical="center"/>
    </xf>
    <xf numFmtId="0" fontId="28" fillId="5" borderId="1" xfId="0" applyFont="1" applyFill="1" applyBorder="1" applyAlignment="1" applyProtection="1">
      <alignment vertical="center" wrapText="1"/>
    </xf>
    <xf numFmtId="0" fontId="27" fillId="5" borderId="19" xfId="0" applyFont="1" applyFill="1" applyBorder="1" applyAlignment="1" applyProtection="1">
      <alignment vertical="center" wrapText="1"/>
    </xf>
    <xf numFmtId="0" fontId="28" fillId="5" borderId="1" xfId="0" applyFont="1" applyFill="1" applyBorder="1" applyAlignment="1" applyProtection="1">
      <alignment horizontal="center" vertical="center"/>
    </xf>
    <xf numFmtId="1" fontId="28" fillId="5" borderId="1" xfId="0" applyNumberFormat="1" applyFont="1" applyFill="1" applyBorder="1" applyAlignment="1" applyProtection="1">
      <alignment horizontal="center" vertical="center"/>
    </xf>
    <xf numFmtId="0" fontId="27" fillId="5" borderId="47" xfId="0" applyFont="1" applyFill="1" applyBorder="1" applyAlignment="1" applyProtection="1">
      <alignment vertical="center" wrapText="1"/>
    </xf>
    <xf numFmtId="0" fontId="29" fillId="5" borderId="1" xfId="0" applyFont="1" applyFill="1" applyBorder="1" applyAlignment="1" applyProtection="1">
      <alignment vertical="center" wrapText="1"/>
    </xf>
    <xf numFmtId="0" fontId="22" fillId="6" borderId="1" xfId="0" applyFont="1" applyFill="1" applyBorder="1" applyAlignment="1" applyProtection="1">
      <alignment horizontal="center" vertical="center" wrapText="1"/>
    </xf>
    <xf numFmtId="49" fontId="15" fillId="0" borderId="15" xfId="0" applyNumberFormat="1" applyFont="1" applyBorder="1" applyAlignment="1" applyProtection="1">
      <alignment horizontal="center" vertical="center" wrapText="1"/>
    </xf>
    <xf numFmtId="0" fontId="22" fillId="0" borderId="1" xfId="0" applyFont="1" applyBorder="1" applyAlignment="1" applyProtection="1">
      <alignment vertical="center" wrapText="1"/>
    </xf>
    <xf numFmtId="0" fontId="22" fillId="0" borderId="1" xfId="0" applyFont="1" applyBorder="1" applyAlignment="1" applyProtection="1">
      <alignment horizontal="center" vertical="center" wrapText="1"/>
    </xf>
    <xf numFmtId="0" fontId="22" fillId="0" borderId="1" xfId="0" applyFont="1" applyBorder="1" applyAlignment="1" applyProtection="1">
      <alignment horizontal="center" vertical="center"/>
    </xf>
    <xf numFmtId="0" fontId="22" fillId="6" borderId="1" xfId="0" applyFont="1" applyFill="1" applyBorder="1" applyAlignment="1" applyProtection="1">
      <alignment vertical="center" wrapText="1"/>
    </xf>
    <xf numFmtId="0" fontId="22" fillId="0" borderId="5" xfId="0" applyFont="1" applyBorder="1" applyAlignment="1" applyProtection="1">
      <alignment vertical="center" wrapText="1"/>
    </xf>
    <xf numFmtId="0" fontId="22" fillId="0" borderId="5" xfId="0" applyFont="1" applyBorder="1" applyAlignment="1" applyProtection="1">
      <alignment horizontal="center" vertical="center" wrapText="1"/>
    </xf>
    <xf numFmtId="0" fontId="22" fillId="0" borderId="5" xfId="0" applyFont="1" applyBorder="1" applyAlignment="1" applyProtection="1">
      <alignment horizontal="center" vertical="center"/>
    </xf>
    <xf numFmtId="0" fontId="22" fillId="0" borderId="15" xfId="0" applyFont="1" applyBorder="1" applyAlignment="1" applyProtection="1">
      <alignment vertical="center" wrapText="1"/>
    </xf>
    <xf numFmtId="0" fontId="22" fillId="0" borderId="15" xfId="0" applyFont="1" applyBorder="1" applyAlignment="1" applyProtection="1">
      <alignment horizontal="center" vertical="center" wrapText="1"/>
    </xf>
    <xf numFmtId="0" fontId="22" fillId="0" borderId="15" xfId="0" applyFont="1" applyBorder="1" applyAlignment="1" applyProtection="1">
      <alignment horizontal="center" vertical="center"/>
    </xf>
    <xf numFmtId="0" fontId="22" fillId="6" borderId="1" xfId="0" applyFont="1" applyFill="1" applyBorder="1" applyAlignment="1" applyProtection="1">
      <alignment horizontal="center" vertical="center"/>
    </xf>
    <xf numFmtId="0" fontId="29" fillId="6" borderId="1" xfId="0" applyFont="1" applyFill="1" applyBorder="1" applyAlignment="1" applyProtection="1">
      <alignment vertical="center" wrapText="1"/>
    </xf>
    <xf numFmtId="0" fontId="29" fillId="6" borderId="1" xfId="0" applyFont="1" applyFill="1" applyBorder="1" applyAlignment="1" applyProtection="1">
      <alignment horizontal="center" vertical="center" wrapText="1"/>
    </xf>
    <xf numFmtId="0" fontId="33" fillId="6" borderId="1" xfId="0" applyFont="1" applyFill="1" applyBorder="1" applyAlignment="1" applyProtection="1">
      <alignment wrapText="1"/>
    </xf>
    <xf numFmtId="0" fontId="22" fillId="0" borderId="1" xfId="0" applyFont="1" applyBorder="1" applyAlignment="1" applyProtection="1">
      <alignment vertical="center"/>
    </xf>
    <xf numFmtId="0" fontId="24" fillId="0" borderId="15" xfId="0" applyFont="1" applyBorder="1" applyAlignment="1" applyProtection="1">
      <alignment vertical="center" wrapText="1"/>
    </xf>
    <xf numFmtId="0" fontId="24" fillId="0" borderId="15" xfId="0" applyFont="1" applyBorder="1" applyAlignment="1" applyProtection="1">
      <alignment horizontal="center" vertical="center" wrapText="1"/>
    </xf>
    <xf numFmtId="0" fontId="24" fillId="0" borderId="15" xfId="0" applyFont="1" applyBorder="1" applyAlignment="1" applyProtection="1">
      <alignment horizontal="center" vertical="center"/>
    </xf>
    <xf numFmtId="0" fontId="24" fillId="0" borderId="1" xfId="0" applyFont="1" applyBorder="1" applyAlignment="1" applyProtection="1">
      <alignment vertical="center" wrapText="1"/>
    </xf>
    <xf numFmtId="0" fontId="24" fillId="0" borderId="1" xfId="0" applyFont="1" applyBorder="1" applyAlignment="1" applyProtection="1">
      <alignment horizontal="center" vertical="center" wrapText="1"/>
    </xf>
    <xf numFmtId="0" fontId="24" fillId="0" borderId="1" xfId="0" applyFont="1" applyBorder="1" applyAlignment="1" applyProtection="1">
      <alignment horizontal="center" vertical="center"/>
    </xf>
    <xf numFmtId="0" fontId="24" fillId="0" borderId="5" xfId="0" applyFont="1" applyBorder="1" applyAlignment="1" applyProtection="1">
      <alignment vertical="center" wrapText="1"/>
    </xf>
    <xf numFmtId="0" fontId="24" fillId="0" borderId="5" xfId="0" applyFont="1" applyBorder="1" applyAlignment="1" applyProtection="1">
      <alignment horizontal="center" vertical="center" wrapText="1"/>
    </xf>
    <xf numFmtId="0" fontId="24" fillId="0" borderId="5" xfId="0" applyFont="1" applyBorder="1" applyAlignment="1" applyProtection="1">
      <alignment horizontal="center" vertical="center"/>
    </xf>
    <xf numFmtId="0" fontId="24" fillId="6" borderId="1" xfId="0" applyFont="1" applyFill="1" applyBorder="1" applyAlignment="1" applyProtection="1">
      <alignment vertical="center" wrapText="1"/>
    </xf>
    <xf numFmtId="49" fontId="15" fillId="0" borderId="41" xfId="0" applyNumberFormat="1" applyFont="1" applyBorder="1" applyAlignment="1" applyProtection="1">
      <alignment horizontal="center" vertical="center" wrapText="1"/>
    </xf>
    <xf numFmtId="0" fontId="22" fillId="0" borderId="2" xfId="0" applyFont="1" applyBorder="1" applyAlignment="1" applyProtection="1">
      <alignment vertical="center" wrapText="1"/>
    </xf>
    <xf numFmtId="0" fontId="22" fillId="0" borderId="2" xfId="0" applyFont="1" applyBorder="1" applyAlignment="1" applyProtection="1">
      <alignment horizontal="center" vertical="center" wrapText="1"/>
    </xf>
    <xf numFmtId="0" fontId="22" fillId="0" borderId="2" xfId="0" applyFont="1" applyBorder="1" applyAlignment="1" applyProtection="1">
      <alignment horizontal="center" vertical="center"/>
    </xf>
    <xf numFmtId="49" fontId="15" fillId="0" borderId="44" xfId="0" applyNumberFormat="1" applyFont="1" applyBorder="1" applyAlignment="1" applyProtection="1">
      <alignment horizontal="center" vertical="center" wrapText="1"/>
    </xf>
    <xf numFmtId="0" fontId="33" fillId="6" borderId="1" xfId="0" applyFont="1" applyFill="1" applyBorder="1" applyAlignment="1" applyProtection="1">
      <alignment vertical="center" wrapText="1"/>
    </xf>
    <xf numFmtId="49" fontId="15" fillId="0" borderId="42" xfId="0" applyNumberFormat="1" applyFont="1" applyBorder="1" applyAlignment="1" applyProtection="1">
      <alignment horizontal="center" vertical="center" wrapText="1"/>
    </xf>
    <xf numFmtId="49" fontId="15" fillId="0" borderId="20" xfId="0" applyNumberFormat="1" applyFont="1" applyBorder="1" applyAlignment="1" applyProtection="1">
      <alignment horizontal="center" vertical="center" wrapText="1"/>
    </xf>
    <xf numFmtId="0" fontId="29" fillId="6" borderId="10" xfId="0" applyFont="1" applyFill="1" applyBorder="1" applyAlignment="1" applyProtection="1">
      <alignment vertical="center" wrapText="1"/>
    </xf>
    <xf numFmtId="0" fontId="22" fillId="0" borderId="10" xfId="0" applyFont="1" applyBorder="1" applyAlignment="1" applyProtection="1">
      <alignment horizontal="center" vertical="center" wrapText="1"/>
    </xf>
    <xf numFmtId="0" fontId="22" fillId="0" borderId="10" xfId="0" applyFont="1" applyBorder="1" applyAlignment="1" applyProtection="1">
      <alignment horizontal="center" vertical="center"/>
    </xf>
    <xf numFmtId="49" fontId="15" fillId="0" borderId="22" xfId="0" applyNumberFormat="1" applyFont="1" applyBorder="1" applyAlignment="1" applyProtection="1">
      <alignment horizontal="center" vertical="center" wrapText="1"/>
    </xf>
    <xf numFmtId="49" fontId="15" fillId="0" borderId="33" xfId="0" applyNumberFormat="1" applyFont="1" applyBorder="1" applyAlignment="1" applyProtection="1">
      <alignment horizontal="center" vertical="center" wrapText="1"/>
    </xf>
    <xf numFmtId="0" fontId="22" fillId="0" borderId="47" xfId="0" applyFont="1" applyBorder="1" applyAlignment="1" applyProtection="1">
      <alignment vertical="center" wrapText="1"/>
    </xf>
    <xf numFmtId="0" fontId="22" fillId="0" borderId="47" xfId="0" applyFont="1" applyBorder="1" applyAlignment="1" applyProtection="1">
      <alignment horizontal="center" vertical="center" wrapText="1"/>
    </xf>
    <xf numFmtId="49" fontId="15" fillId="6" borderId="41" xfId="4" applyNumberFormat="1" applyFont="1" applyFill="1" applyBorder="1" applyAlignment="1" applyProtection="1">
      <alignment horizontal="center" vertical="center" wrapText="1"/>
    </xf>
    <xf numFmtId="49" fontId="15" fillId="6" borderId="2" xfId="4" applyNumberFormat="1" applyFont="1" applyFill="1" applyBorder="1" applyAlignment="1" applyProtection="1">
      <alignment horizontal="center" vertical="center" wrapText="1"/>
    </xf>
    <xf numFmtId="0" fontId="22" fillId="6" borderId="2" xfId="0" applyFont="1" applyFill="1" applyBorder="1" applyAlignment="1" applyProtection="1">
      <alignment vertical="center" wrapText="1"/>
    </xf>
    <xf numFmtId="0" fontId="22" fillId="6" borderId="2" xfId="0" applyFont="1" applyFill="1" applyBorder="1" applyAlignment="1" applyProtection="1">
      <alignment horizontal="center" vertical="center" wrapText="1"/>
    </xf>
    <xf numFmtId="49" fontId="15" fillId="6" borderId="44" xfId="4" applyNumberFormat="1" applyFont="1" applyFill="1" applyBorder="1" applyAlignment="1" applyProtection="1">
      <alignment horizontal="center" vertical="center" wrapText="1"/>
    </xf>
    <xf numFmtId="49" fontId="15" fillId="6" borderId="1" xfId="4" applyNumberFormat="1" applyFont="1" applyFill="1" applyBorder="1" applyAlignment="1" applyProtection="1">
      <alignment horizontal="center" vertical="center" wrapText="1"/>
    </xf>
    <xf numFmtId="49" fontId="15" fillId="0" borderId="42" xfId="4" applyNumberFormat="1" applyFont="1" applyBorder="1" applyAlignment="1" applyProtection="1">
      <alignment horizontal="center" vertical="center" wrapText="1"/>
    </xf>
    <xf numFmtId="49" fontId="15" fillId="0" borderId="5" xfId="4" applyNumberFormat="1" applyFont="1" applyBorder="1" applyAlignment="1" applyProtection="1">
      <alignment horizontal="center" vertical="center" wrapText="1"/>
    </xf>
    <xf numFmtId="0" fontId="17" fillId="0" borderId="5" xfId="4" applyFont="1" applyBorder="1" applyAlignment="1" applyProtection="1">
      <alignment horizontal="left" vertical="center" wrapText="1"/>
    </xf>
    <xf numFmtId="0" fontId="17" fillId="0" borderId="5" xfId="0" applyFont="1" applyBorder="1" applyAlignment="1" applyProtection="1">
      <alignment horizontal="center" vertical="center" wrapText="1"/>
    </xf>
    <xf numFmtId="1" fontId="17" fillId="0" borderId="5" xfId="0" applyNumberFormat="1" applyFont="1" applyBorder="1" applyAlignment="1" applyProtection="1">
      <alignment horizontal="center" vertical="center" wrapText="1"/>
    </xf>
    <xf numFmtId="0" fontId="16" fillId="0" borderId="0" xfId="4" applyFont="1" applyAlignment="1" applyProtection="1">
      <alignment vertical="center" wrapText="1"/>
    </xf>
    <xf numFmtId="0" fontId="16" fillId="0" borderId="0" xfId="4" applyFont="1" applyAlignment="1" applyProtection="1">
      <alignment vertical="center"/>
    </xf>
    <xf numFmtId="1" fontId="16" fillId="0" borderId="0" xfId="4" applyNumberFormat="1" applyFont="1" applyAlignment="1" applyProtection="1">
      <alignment vertical="center"/>
    </xf>
    <xf numFmtId="4" fontId="17" fillId="5" borderId="4" xfId="0" applyNumberFormat="1" applyFont="1" applyFill="1" applyBorder="1" applyAlignment="1" applyProtection="1">
      <alignment horizontal="center" vertical="center" wrapText="1"/>
    </xf>
    <xf numFmtId="0" fontId="11" fillId="5" borderId="0" xfId="0" applyFont="1" applyFill="1" applyProtection="1"/>
    <xf numFmtId="0" fontId="12" fillId="5" borderId="0" xfId="0" applyFont="1" applyFill="1" applyProtection="1"/>
    <xf numFmtId="0" fontId="22" fillId="5" borderId="0" xfId="0" applyFont="1" applyFill="1" applyAlignment="1" applyProtection="1">
      <alignment horizontal="center" vertical="center" wrapText="1"/>
    </xf>
    <xf numFmtId="0" fontId="11" fillId="0" borderId="0" xfId="0" applyFont="1" applyAlignment="1" applyProtection="1">
      <alignment wrapText="1"/>
    </xf>
    <xf numFmtId="4" fontId="17" fillId="0" borderId="36" xfId="0" applyNumberFormat="1" applyFont="1" applyBorder="1" applyAlignment="1" applyProtection="1">
      <alignment horizontal="center" vertical="center" wrapText="1"/>
    </xf>
    <xf numFmtId="4" fontId="16" fillId="0" borderId="12" xfId="0" applyNumberFormat="1" applyFont="1" applyBorder="1" applyAlignment="1" applyProtection="1">
      <alignment horizontal="center" vertical="center" wrapText="1"/>
    </xf>
    <xf numFmtId="4" fontId="32" fillId="0" borderId="49" xfId="4" applyNumberFormat="1" applyFont="1" applyBorder="1" applyAlignment="1" applyProtection="1">
      <alignment horizontal="center" vertical="center"/>
    </xf>
    <xf numFmtId="0" fontId="0" fillId="0" borderId="0" xfId="0" applyProtection="1">
      <protection locked="0"/>
    </xf>
    <xf numFmtId="0" fontId="5" fillId="0" borderId="1" xfId="0" applyFont="1" applyBorder="1" applyAlignment="1" applyProtection="1">
      <alignment horizontal="center" vertical="center" wrapText="1"/>
    </xf>
    <xf numFmtId="0" fontId="6" fillId="0" borderId="1" xfId="0" applyFont="1" applyBorder="1" applyAlignment="1" applyProtection="1">
      <alignment horizontal="center" vertical="center"/>
    </xf>
    <xf numFmtId="0" fontId="6" fillId="0" borderId="1" xfId="0" applyFont="1" applyBorder="1" applyAlignment="1" applyProtection="1">
      <alignment vertical="center"/>
    </xf>
    <xf numFmtId="4" fontId="6" fillId="0" borderId="1" xfId="0" applyNumberFormat="1" applyFont="1" applyBorder="1" applyAlignment="1" applyProtection="1">
      <alignment horizontal="center" vertical="center"/>
    </xf>
    <xf numFmtId="0" fontId="5" fillId="0" borderId="1" xfId="0" applyFont="1" applyBorder="1" applyAlignment="1" applyProtection="1">
      <alignment horizontal="right" vertical="center"/>
    </xf>
    <xf numFmtId="4" fontId="5" fillId="0" borderId="1" xfId="0" applyNumberFormat="1" applyFont="1" applyBorder="1" applyAlignment="1" applyProtection="1">
      <alignment horizontal="center" vertical="center"/>
    </xf>
    <xf numFmtId="0" fontId="6" fillId="0" borderId="0" xfId="0" applyFont="1" applyProtection="1"/>
    <xf numFmtId="0" fontId="7" fillId="0" borderId="0" xfId="0" applyFont="1" applyAlignment="1" applyProtection="1">
      <alignment horizontal="left" vertical="center" wrapText="1"/>
    </xf>
    <xf numFmtId="0" fontId="8" fillId="0" borderId="0" xfId="0" applyFont="1" applyProtection="1"/>
    <xf numFmtId="0" fontId="10" fillId="2" borderId="0" xfId="1" applyFont="1" applyFill="1" applyAlignment="1" applyProtection="1">
      <alignment horizontal="center" vertical="center" wrapText="1"/>
      <protection locked="0"/>
    </xf>
    <xf numFmtId="0" fontId="13" fillId="3" borderId="41" xfId="1" applyFont="1" applyFill="1" applyBorder="1" applyAlignment="1" applyProtection="1">
      <alignment horizontal="center" vertical="center"/>
    </xf>
    <xf numFmtId="0" fontId="13" fillId="3" borderId="2" xfId="1" applyFont="1" applyFill="1" applyBorder="1" applyAlignment="1" applyProtection="1">
      <alignment horizontal="center" vertical="center"/>
    </xf>
    <xf numFmtId="0" fontId="13" fillId="3" borderId="3" xfId="1" applyFont="1" applyFill="1" applyBorder="1" applyAlignment="1" applyProtection="1">
      <alignment horizontal="center" vertical="center"/>
    </xf>
    <xf numFmtId="0" fontId="11" fillId="0" borderId="29" xfId="0" applyFont="1" applyBorder="1" applyAlignment="1" applyProtection="1">
      <alignment horizontal="center" vertical="center" wrapText="1"/>
    </xf>
    <xf numFmtId="0" fontId="11" fillId="0" borderId="30" xfId="0" applyFont="1" applyBorder="1" applyAlignment="1" applyProtection="1">
      <alignment horizontal="center" vertical="center" wrapText="1"/>
    </xf>
    <xf numFmtId="0" fontId="11" fillId="0" borderId="31" xfId="0" applyFont="1" applyBorder="1" applyAlignment="1" applyProtection="1">
      <alignment horizontal="center" vertical="center" wrapText="1"/>
    </xf>
    <xf numFmtId="0" fontId="11" fillId="0" borderId="37" xfId="0" applyFont="1" applyBorder="1" applyAlignment="1" applyProtection="1">
      <alignment horizontal="center" vertical="center" wrapText="1"/>
    </xf>
    <xf numFmtId="0" fontId="11" fillId="0" borderId="0" xfId="0" applyFont="1" applyAlignment="1" applyProtection="1">
      <alignment horizontal="center" vertical="center" wrapText="1"/>
    </xf>
    <xf numFmtId="0" fontId="11" fillId="0" borderId="45" xfId="0" applyFont="1" applyBorder="1" applyAlignment="1" applyProtection="1">
      <alignment horizontal="center" vertical="center" wrapText="1"/>
    </xf>
    <xf numFmtId="0" fontId="13" fillId="3" borderId="7" xfId="1" applyFont="1" applyFill="1" applyBorder="1" applyAlignment="1" applyProtection="1">
      <alignment horizontal="center" vertical="center"/>
    </xf>
    <xf numFmtId="0" fontId="13" fillId="3" borderId="8" xfId="1" applyFont="1" applyFill="1" applyBorder="1" applyAlignment="1" applyProtection="1">
      <alignment horizontal="center" vertical="center"/>
    </xf>
    <xf numFmtId="0" fontId="13" fillId="0" borderId="39" xfId="1" applyFont="1" applyBorder="1" applyAlignment="1" applyProtection="1">
      <alignment horizontal="center" vertical="center"/>
    </xf>
    <xf numFmtId="0" fontId="13" fillId="0" borderId="40" xfId="1" applyFont="1" applyBorder="1" applyAlignment="1" applyProtection="1">
      <alignment horizontal="center" vertical="center"/>
    </xf>
    <xf numFmtId="0" fontId="10" fillId="2" borderId="0" xfId="1" applyFont="1" applyFill="1" applyAlignment="1" applyProtection="1">
      <alignment horizontal="center" vertical="center" wrapText="1"/>
    </xf>
    <xf numFmtId="0" fontId="13" fillId="3" borderId="7" xfId="1" applyFont="1" applyFill="1" applyBorder="1" applyAlignment="1" applyProtection="1">
      <alignment horizontal="center" vertical="center"/>
      <protection locked="0"/>
    </xf>
    <xf numFmtId="0" fontId="13" fillId="3" borderId="8" xfId="1" applyFont="1" applyFill="1" applyBorder="1" applyAlignment="1" applyProtection="1">
      <alignment horizontal="center" vertical="center"/>
      <protection locked="0"/>
    </xf>
    <xf numFmtId="0" fontId="6" fillId="0" borderId="0" xfId="0" applyFont="1" applyAlignment="1" applyProtection="1">
      <alignment horizontal="left" wrapText="1"/>
      <protection locked="0"/>
    </xf>
    <xf numFmtId="0" fontId="6" fillId="0" borderId="0" xfId="0" applyFont="1" applyAlignment="1" applyProtection="1">
      <alignment horizontal="left"/>
      <protection locked="0"/>
    </xf>
    <xf numFmtId="0" fontId="6" fillId="0" borderId="0" xfId="0" applyFont="1" applyAlignment="1" applyProtection="1">
      <alignment horizontal="left" vertical="center" wrapText="1"/>
      <protection locked="0"/>
    </xf>
    <xf numFmtId="0" fontId="6" fillId="0" borderId="0" xfId="0" applyFont="1" applyAlignment="1" applyProtection="1">
      <alignment horizontal="left" vertical="center"/>
      <protection locked="0"/>
    </xf>
    <xf numFmtId="0" fontId="3" fillId="2" borderId="19" xfId="1" applyFont="1" applyFill="1" applyBorder="1" applyAlignment="1" applyProtection="1">
      <alignment horizontal="center" vertical="center" wrapText="1"/>
    </xf>
    <xf numFmtId="0" fontId="3" fillId="2" borderId="39" xfId="1" applyFont="1" applyFill="1" applyBorder="1" applyAlignment="1" applyProtection="1">
      <alignment horizontal="center" vertical="center" wrapText="1"/>
    </xf>
    <xf numFmtId="0" fontId="3" fillId="2" borderId="14" xfId="1" applyFont="1" applyFill="1" applyBorder="1" applyAlignment="1" applyProtection="1">
      <alignment horizontal="center" vertical="center" wrapText="1"/>
    </xf>
    <xf numFmtId="0" fontId="2" fillId="3" borderId="1" xfId="1" applyFont="1" applyFill="1" applyBorder="1" applyAlignment="1" applyProtection="1">
      <alignment horizontal="center" vertical="center"/>
    </xf>
    <xf numFmtId="0" fontId="6" fillId="0" borderId="0" xfId="0" applyFont="1" applyAlignment="1" applyProtection="1">
      <alignment horizontal="left" vertical="center" wrapText="1"/>
    </xf>
    <xf numFmtId="0" fontId="6" fillId="0" borderId="0" xfId="0" applyFont="1" applyAlignment="1" applyProtection="1">
      <alignment horizontal="left" vertical="center"/>
    </xf>
    <xf numFmtId="0" fontId="7" fillId="0" borderId="0" xfId="0" applyFont="1" applyAlignment="1" applyProtection="1">
      <alignment horizontal="left" vertical="center" wrapText="1"/>
    </xf>
  </cellXfs>
  <cellStyles count="6">
    <cellStyle name="Įprastas 2" xfId="5" xr:uid="{7B2FC5F9-26DE-41CD-96A4-516864D5524F}"/>
    <cellStyle name="Normal" xfId="0" builtinId="0"/>
    <cellStyle name="Normal 2 2" xfId="1" xr:uid="{9C3F313E-839D-4FDD-BAD8-38868B7AF240}"/>
    <cellStyle name="Normal 3" xfId="4" xr:uid="{CB4AE972-5A2E-49BF-9160-7EB055E60743}"/>
    <cellStyle name="TableStyleLight1" xfId="3" xr:uid="{2B7E43E9-E03B-4A41-B662-F659F92ABF4F}"/>
    <cellStyle name="TableStyleLight1 2" xfId="2" xr:uid="{78EB4B3A-E560-4D55-83C3-1962D8AA29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DB09D-045D-44DD-B5BB-E01AA939D9D2}">
  <dimension ref="A1:J233"/>
  <sheetViews>
    <sheetView topLeftCell="D215" zoomScale="70" zoomScaleNormal="70" workbookViewId="0">
      <selection activeCell="F23" sqref="F23"/>
    </sheetView>
  </sheetViews>
  <sheetFormatPr defaultColWidth="9.140625" defaultRowHeight="15" x14ac:dyDescent="0.25"/>
  <cols>
    <col min="1" max="1" width="58.5703125" style="12" customWidth="1"/>
    <col min="2" max="2" width="8.28515625" style="12" bestFit="1" customWidth="1"/>
    <col min="3" max="3" width="77.28515625" style="67" customWidth="1"/>
    <col min="4" max="4" width="9.140625" style="2"/>
    <col min="5" max="5" width="16.28515625" style="208" customWidth="1"/>
    <col min="6" max="6" width="20.7109375" style="13" customWidth="1"/>
    <col min="7" max="7" width="14.7109375" style="2" customWidth="1"/>
    <col min="8" max="8" width="21.5703125" style="1" customWidth="1"/>
    <col min="9" max="9" width="16.140625" style="2" customWidth="1"/>
    <col min="10" max="16384" width="9.140625" style="2"/>
  </cols>
  <sheetData>
    <row r="1" spans="1:10" ht="40.15" customHeight="1" x14ac:dyDescent="0.25">
      <c r="A1" s="294" t="s">
        <v>445</v>
      </c>
      <c r="B1" s="294"/>
      <c r="C1" s="294"/>
      <c r="D1" s="294"/>
      <c r="E1" s="294"/>
      <c r="F1" s="294"/>
      <c r="G1" s="294"/>
    </row>
    <row r="2" spans="1:10" ht="21.75" customHeight="1" thickBot="1" x14ac:dyDescent="0.3">
      <c r="A2" s="3"/>
      <c r="B2" s="3"/>
      <c r="C2" s="3"/>
      <c r="D2" s="3"/>
      <c r="E2" s="29"/>
      <c r="F2" s="3"/>
      <c r="G2" s="3"/>
    </row>
    <row r="3" spans="1:10" ht="21.75" customHeight="1" x14ac:dyDescent="0.25">
      <c r="A3" s="295" t="s">
        <v>547</v>
      </c>
      <c r="B3" s="296"/>
      <c r="C3" s="296"/>
      <c r="D3" s="296"/>
      <c r="E3" s="296"/>
      <c r="F3" s="296"/>
      <c r="G3" s="297"/>
    </row>
    <row r="4" spans="1:10" ht="43.5" thickBot="1" x14ac:dyDescent="0.3">
      <c r="A4" s="38" t="s">
        <v>55</v>
      </c>
      <c r="B4" s="26" t="s">
        <v>0</v>
      </c>
      <c r="C4" s="26" t="s">
        <v>1</v>
      </c>
      <c r="D4" s="26" t="s">
        <v>2</v>
      </c>
      <c r="E4" s="30" t="s">
        <v>3</v>
      </c>
      <c r="F4" s="27" t="s">
        <v>129</v>
      </c>
      <c r="G4" s="28" t="s">
        <v>4</v>
      </c>
    </row>
    <row r="5" spans="1:10" x14ac:dyDescent="0.25">
      <c r="A5" s="99" t="s">
        <v>5</v>
      </c>
      <c r="B5" s="99" t="s">
        <v>9</v>
      </c>
      <c r="C5" s="209" t="s">
        <v>92</v>
      </c>
      <c r="D5" s="80" t="s">
        <v>93</v>
      </c>
      <c r="E5" s="210">
        <v>2.855</v>
      </c>
      <c r="F5" s="39">
        <v>689.13</v>
      </c>
      <c r="G5" s="276">
        <f t="shared" ref="G5:G174" si="0">ROUND((E5*F5),2)</f>
        <v>1967.47</v>
      </c>
      <c r="H5" s="277"/>
      <c r="I5" s="278"/>
      <c r="J5" s="137"/>
    </row>
    <row r="6" spans="1:10" x14ac:dyDescent="0.25">
      <c r="A6" s="103" t="s">
        <v>5</v>
      </c>
      <c r="B6" s="99" t="s">
        <v>10</v>
      </c>
      <c r="C6" s="211" t="s">
        <v>94</v>
      </c>
      <c r="D6" s="84" t="s">
        <v>136</v>
      </c>
      <c r="E6" s="84">
        <v>12110</v>
      </c>
      <c r="F6" s="40">
        <v>1.91</v>
      </c>
      <c r="G6" s="276">
        <f t="shared" si="0"/>
        <v>23130.1</v>
      </c>
      <c r="H6" s="277"/>
      <c r="I6" s="278"/>
      <c r="J6" s="137"/>
    </row>
    <row r="7" spans="1:10" ht="25.5" x14ac:dyDescent="0.25">
      <c r="A7" s="103" t="s">
        <v>5</v>
      </c>
      <c r="B7" s="99" t="s">
        <v>11</v>
      </c>
      <c r="C7" s="211" t="s">
        <v>95</v>
      </c>
      <c r="D7" s="84" t="s">
        <v>420</v>
      </c>
      <c r="E7" s="84">
        <v>105</v>
      </c>
      <c r="F7" s="40">
        <v>3.07</v>
      </c>
      <c r="G7" s="276">
        <f t="shared" si="0"/>
        <v>322.35000000000002</v>
      </c>
      <c r="H7" s="277"/>
      <c r="I7" s="278"/>
      <c r="J7" s="137"/>
    </row>
    <row r="8" spans="1:10" ht="25.5" x14ac:dyDescent="0.25">
      <c r="A8" s="103" t="s">
        <v>5</v>
      </c>
      <c r="B8" s="99" t="s">
        <v>12</v>
      </c>
      <c r="C8" s="212" t="s">
        <v>676</v>
      </c>
      <c r="D8" s="84" t="s">
        <v>420</v>
      </c>
      <c r="E8" s="84">
        <v>3135</v>
      </c>
      <c r="F8" s="40">
        <v>-5.99</v>
      </c>
      <c r="G8" s="276">
        <f t="shared" si="0"/>
        <v>-18778.650000000001</v>
      </c>
      <c r="H8" s="277"/>
      <c r="I8" s="279"/>
      <c r="J8" s="137"/>
    </row>
    <row r="9" spans="1:10" ht="25.5" x14ac:dyDescent="0.25">
      <c r="A9" s="103" t="s">
        <v>5</v>
      </c>
      <c r="B9" s="99" t="s">
        <v>13</v>
      </c>
      <c r="C9" s="211" t="s">
        <v>96</v>
      </c>
      <c r="D9" s="84" t="s">
        <v>136</v>
      </c>
      <c r="E9" s="84">
        <v>70</v>
      </c>
      <c r="F9" s="40">
        <v>4.07</v>
      </c>
      <c r="G9" s="276">
        <f t="shared" si="0"/>
        <v>284.89999999999998</v>
      </c>
      <c r="H9" s="277"/>
      <c r="I9" s="279"/>
      <c r="J9" s="137"/>
    </row>
    <row r="10" spans="1:10" ht="25.5" x14ac:dyDescent="0.25">
      <c r="A10" s="103" t="s">
        <v>5</v>
      </c>
      <c r="B10" s="99" t="s">
        <v>14</v>
      </c>
      <c r="C10" s="212" t="s">
        <v>676</v>
      </c>
      <c r="D10" s="89" t="s">
        <v>420</v>
      </c>
      <c r="E10" s="89">
        <v>18</v>
      </c>
      <c r="F10" s="40">
        <v>-5.99</v>
      </c>
      <c r="G10" s="276">
        <f t="shared" si="0"/>
        <v>-107.82</v>
      </c>
      <c r="H10" s="277"/>
      <c r="I10" s="278"/>
      <c r="J10" s="137"/>
    </row>
    <row r="11" spans="1:10" ht="25.5" x14ac:dyDescent="0.25">
      <c r="A11" s="103" t="s">
        <v>5</v>
      </c>
      <c r="B11" s="99" t="s">
        <v>15</v>
      </c>
      <c r="C11" s="211" t="s">
        <v>97</v>
      </c>
      <c r="D11" s="213" t="s">
        <v>103</v>
      </c>
      <c r="E11" s="84">
        <v>44</v>
      </c>
      <c r="F11" s="40">
        <v>9.58</v>
      </c>
      <c r="G11" s="276">
        <f>ROUND((E11*F11),2)</f>
        <v>421.52</v>
      </c>
      <c r="H11" s="277"/>
      <c r="I11" s="278"/>
      <c r="J11" s="137"/>
    </row>
    <row r="12" spans="1:10" x14ac:dyDescent="0.25">
      <c r="A12" s="103" t="s">
        <v>5</v>
      </c>
      <c r="B12" s="99" t="s">
        <v>16</v>
      </c>
      <c r="C12" s="211" t="s">
        <v>98</v>
      </c>
      <c r="D12" s="84" t="s">
        <v>103</v>
      </c>
      <c r="E12" s="84">
        <v>36</v>
      </c>
      <c r="F12" s="40">
        <v>24.15</v>
      </c>
      <c r="G12" s="276">
        <f t="shared" si="0"/>
        <v>869.4</v>
      </c>
      <c r="H12" s="277"/>
      <c r="I12" s="278"/>
      <c r="J12" s="137"/>
    </row>
    <row r="13" spans="1:10" ht="25.5" x14ac:dyDescent="0.25">
      <c r="A13" s="103" t="s">
        <v>5</v>
      </c>
      <c r="B13" s="99" t="s">
        <v>17</v>
      </c>
      <c r="C13" s="211" t="s">
        <v>99</v>
      </c>
      <c r="D13" s="213" t="s">
        <v>103</v>
      </c>
      <c r="E13" s="84">
        <v>11</v>
      </c>
      <c r="F13" s="40">
        <v>19.39</v>
      </c>
      <c r="G13" s="276">
        <f t="shared" si="0"/>
        <v>213.29</v>
      </c>
      <c r="H13" s="277"/>
      <c r="I13" s="278"/>
      <c r="J13" s="137"/>
    </row>
    <row r="14" spans="1:10" x14ac:dyDescent="0.25">
      <c r="A14" s="103" t="s">
        <v>5</v>
      </c>
      <c r="B14" s="99" t="s">
        <v>86</v>
      </c>
      <c r="C14" s="211" t="s">
        <v>100</v>
      </c>
      <c r="D14" s="84" t="s">
        <v>103</v>
      </c>
      <c r="E14" s="84">
        <v>10</v>
      </c>
      <c r="F14" s="40">
        <v>40.26</v>
      </c>
      <c r="G14" s="276">
        <f t="shared" si="0"/>
        <v>402.6</v>
      </c>
      <c r="H14" s="277"/>
      <c r="I14" s="278"/>
      <c r="J14" s="137"/>
    </row>
    <row r="15" spans="1:10" x14ac:dyDescent="0.25">
      <c r="A15" s="103" t="s">
        <v>5</v>
      </c>
      <c r="B15" s="99" t="s">
        <v>87</v>
      </c>
      <c r="C15" s="211" t="s">
        <v>101</v>
      </c>
      <c r="D15" s="84" t="s">
        <v>103</v>
      </c>
      <c r="E15" s="84">
        <v>36</v>
      </c>
      <c r="F15" s="40">
        <v>3.38</v>
      </c>
      <c r="G15" s="276">
        <f t="shared" si="0"/>
        <v>121.68</v>
      </c>
      <c r="H15" s="277"/>
      <c r="I15" s="278"/>
      <c r="J15" s="137"/>
    </row>
    <row r="16" spans="1:10" x14ac:dyDescent="0.25">
      <c r="A16" s="103" t="s">
        <v>5</v>
      </c>
      <c r="B16" s="99" t="s">
        <v>88</v>
      </c>
      <c r="C16" s="211" t="s">
        <v>102</v>
      </c>
      <c r="D16" s="84" t="s">
        <v>103</v>
      </c>
      <c r="E16" s="84">
        <v>8</v>
      </c>
      <c r="F16" s="40">
        <v>3.38</v>
      </c>
      <c r="G16" s="276">
        <f t="shared" si="0"/>
        <v>27.04</v>
      </c>
      <c r="H16" s="277"/>
      <c r="I16" s="278"/>
      <c r="J16" s="137"/>
    </row>
    <row r="17" spans="1:10" x14ac:dyDescent="0.25">
      <c r="A17" s="103" t="s">
        <v>5</v>
      </c>
      <c r="B17" s="99" t="s">
        <v>89</v>
      </c>
      <c r="C17" s="211" t="s">
        <v>446</v>
      </c>
      <c r="D17" s="84" t="s">
        <v>117</v>
      </c>
      <c r="E17" s="84">
        <v>170</v>
      </c>
      <c r="F17" s="40">
        <v>20.12</v>
      </c>
      <c r="G17" s="276">
        <f t="shared" si="0"/>
        <v>3420.4</v>
      </c>
      <c r="H17" s="277"/>
      <c r="I17" s="278"/>
      <c r="J17" s="137"/>
    </row>
    <row r="18" spans="1:10" x14ac:dyDescent="0.25">
      <c r="A18" s="103" t="s">
        <v>5</v>
      </c>
      <c r="B18" s="99" t="s">
        <v>104</v>
      </c>
      <c r="C18" s="214" t="s">
        <v>677</v>
      </c>
      <c r="D18" s="213" t="s">
        <v>103</v>
      </c>
      <c r="E18" s="213">
        <v>155</v>
      </c>
      <c r="F18" s="40">
        <v>42.65</v>
      </c>
      <c r="G18" s="276">
        <f t="shared" si="0"/>
        <v>6610.75</v>
      </c>
      <c r="H18" s="277"/>
      <c r="I18" s="278"/>
      <c r="J18" s="137"/>
    </row>
    <row r="19" spans="1:10" x14ac:dyDescent="0.25">
      <c r="A19" s="103" t="s">
        <v>5</v>
      </c>
      <c r="B19" s="99" t="s">
        <v>105</v>
      </c>
      <c r="C19" s="214" t="s">
        <v>678</v>
      </c>
      <c r="D19" s="213" t="s">
        <v>103</v>
      </c>
      <c r="E19" s="213">
        <v>13</v>
      </c>
      <c r="F19" s="40">
        <v>55</v>
      </c>
      <c r="G19" s="276">
        <f t="shared" si="0"/>
        <v>715</v>
      </c>
      <c r="H19" s="277"/>
      <c r="I19" s="278"/>
      <c r="J19" s="137"/>
    </row>
    <row r="20" spans="1:10" x14ac:dyDescent="0.25">
      <c r="A20" s="103" t="s">
        <v>5</v>
      </c>
      <c r="B20" s="99" t="s">
        <v>106</v>
      </c>
      <c r="C20" s="214" t="s">
        <v>679</v>
      </c>
      <c r="D20" s="213" t="s">
        <v>103</v>
      </c>
      <c r="E20" s="213">
        <v>12</v>
      </c>
      <c r="F20" s="40">
        <v>80.819999999999993</v>
      </c>
      <c r="G20" s="276">
        <f t="shared" si="0"/>
        <v>969.84</v>
      </c>
      <c r="H20" s="277"/>
      <c r="I20" s="278"/>
      <c r="J20" s="137"/>
    </row>
    <row r="21" spans="1:10" ht="15.75" customHeight="1" x14ac:dyDescent="0.25">
      <c r="A21" s="103" t="s">
        <v>5</v>
      </c>
      <c r="B21" s="99" t="s">
        <v>107</v>
      </c>
      <c r="C21" s="214" t="s">
        <v>680</v>
      </c>
      <c r="D21" s="213" t="s">
        <v>103</v>
      </c>
      <c r="E21" s="213">
        <v>21</v>
      </c>
      <c r="F21" s="40">
        <v>105.51</v>
      </c>
      <c r="G21" s="276">
        <f t="shared" si="0"/>
        <v>2215.71</v>
      </c>
      <c r="H21" s="277"/>
      <c r="I21" s="278"/>
      <c r="J21" s="137"/>
    </row>
    <row r="22" spans="1:10" ht="52.5" customHeight="1" x14ac:dyDescent="0.25">
      <c r="A22" s="103"/>
      <c r="B22" s="99" t="s">
        <v>118</v>
      </c>
      <c r="C22" s="215" t="s">
        <v>687</v>
      </c>
      <c r="D22" s="216" t="s">
        <v>6</v>
      </c>
      <c r="E22" s="217">
        <v>1</v>
      </c>
      <c r="F22" s="41">
        <v>1</v>
      </c>
      <c r="G22" s="276">
        <f t="shared" si="0"/>
        <v>1</v>
      </c>
      <c r="H22" s="277"/>
      <c r="I22" s="278"/>
      <c r="J22" s="137"/>
    </row>
    <row r="23" spans="1:10" x14ac:dyDescent="0.25">
      <c r="A23" s="103" t="s">
        <v>5</v>
      </c>
      <c r="B23" s="99" t="s">
        <v>119</v>
      </c>
      <c r="C23" s="218" t="s">
        <v>681</v>
      </c>
      <c r="D23" s="216" t="s">
        <v>103</v>
      </c>
      <c r="E23" s="217">
        <v>201</v>
      </c>
      <c r="F23" s="41">
        <v>26.94</v>
      </c>
      <c r="G23" s="276">
        <f t="shared" si="0"/>
        <v>5414.94</v>
      </c>
      <c r="H23" s="277"/>
      <c r="I23" s="278"/>
      <c r="J23" s="137"/>
    </row>
    <row r="24" spans="1:10" x14ac:dyDescent="0.25">
      <c r="A24" s="103"/>
      <c r="B24" s="99" t="s">
        <v>120</v>
      </c>
      <c r="C24" s="219" t="s">
        <v>108</v>
      </c>
      <c r="D24" s="220" t="s">
        <v>136</v>
      </c>
      <c r="E24" s="217">
        <v>1070</v>
      </c>
      <c r="F24" s="41">
        <v>1.4</v>
      </c>
      <c r="G24" s="276">
        <f t="shared" si="0"/>
        <v>1498</v>
      </c>
      <c r="H24" s="277"/>
      <c r="I24" s="278"/>
      <c r="J24" s="137"/>
    </row>
    <row r="25" spans="1:10" ht="25.5" x14ac:dyDescent="0.25">
      <c r="A25" s="103" t="s">
        <v>5</v>
      </c>
      <c r="B25" s="99" t="s">
        <v>121</v>
      </c>
      <c r="C25" s="211" t="s">
        <v>447</v>
      </c>
      <c r="D25" s="84" t="s">
        <v>103</v>
      </c>
      <c r="E25" s="213">
        <v>4</v>
      </c>
      <c r="F25" s="40">
        <v>151.47999999999999</v>
      </c>
      <c r="G25" s="276">
        <f t="shared" si="0"/>
        <v>605.91999999999996</v>
      </c>
      <c r="H25" s="277"/>
      <c r="I25" s="278"/>
      <c r="J25" s="137"/>
    </row>
    <row r="26" spans="1:10" ht="25.5" x14ac:dyDescent="0.25">
      <c r="A26" s="103" t="s">
        <v>5</v>
      </c>
      <c r="B26" s="99" t="s">
        <v>122</v>
      </c>
      <c r="C26" s="211" t="s">
        <v>448</v>
      </c>
      <c r="D26" s="84" t="s">
        <v>103</v>
      </c>
      <c r="E26" s="213">
        <v>8</v>
      </c>
      <c r="F26" s="40">
        <v>80.290000000000006</v>
      </c>
      <c r="G26" s="276">
        <f t="shared" si="0"/>
        <v>642.32000000000005</v>
      </c>
      <c r="H26" s="277"/>
      <c r="I26" s="278"/>
      <c r="J26" s="137"/>
    </row>
    <row r="27" spans="1:10" ht="25.5" x14ac:dyDescent="0.25">
      <c r="A27" s="193" t="s">
        <v>5</v>
      </c>
      <c r="B27" s="221" t="s">
        <v>123</v>
      </c>
      <c r="C27" s="222" t="s">
        <v>449</v>
      </c>
      <c r="D27" s="223" t="s">
        <v>103</v>
      </c>
      <c r="E27" s="224">
        <v>1</v>
      </c>
      <c r="F27" s="33">
        <v>170.17</v>
      </c>
      <c r="G27" s="138">
        <f t="shared" si="0"/>
        <v>170.17</v>
      </c>
      <c r="H27" s="136"/>
      <c r="I27" s="137"/>
      <c r="J27" s="137"/>
    </row>
    <row r="28" spans="1:10" ht="25.5" x14ac:dyDescent="0.25">
      <c r="A28" s="193" t="s">
        <v>5</v>
      </c>
      <c r="B28" s="221" t="s">
        <v>124</v>
      </c>
      <c r="C28" s="222" t="s">
        <v>450</v>
      </c>
      <c r="D28" s="223" t="s">
        <v>103</v>
      </c>
      <c r="E28" s="224">
        <v>2</v>
      </c>
      <c r="F28" s="33">
        <v>80.290000000000006</v>
      </c>
      <c r="G28" s="138">
        <f t="shared" si="0"/>
        <v>160.58000000000001</v>
      </c>
      <c r="H28" s="136"/>
      <c r="I28" s="137"/>
      <c r="J28" s="137"/>
    </row>
    <row r="29" spans="1:10" ht="25.5" x14ac:dyDescent="0.25">
      <c r="A29" s="193" t="s">
        <v>5</v>
      </c>
      <c r="B29" s="221" t="s">
        <v>125</v>
      </c>
      <c r="C29" s="222" t="s">
        <v>451</v>
      </c>
      <c r="D29" s="223" t="s">
        <v>103</v>
      </c>
      <c r="E29" s="224">
        <v>7</v>
      </c>
      <c r="F29" s="33">
        <v>178.4</v>
      </c>
      <c r="G29" s="138">
        <f t="shared" si="0"/>
        <v>1248.8</v>
      </c>
      <c r="H29" s="136"/>
      <c r="I29" s="137"/>
      <c r="J29" s="137"/>
    </row>
    <row r="30" spans="1:10" ht="25.5" x14ac:dyDescent="0.25">
      <c r="A30" s="193" t="s">
        <v>5</v>
      </c>
      <c r="B30" s="221" t="s">
        <v>126</v>
      </c>
      <c r="C30" s="222" t="s">
        <v>452</v>
      </c>
      <c r="D30" s="223" t="s">
        <v>103</v>
      </c>
      <c r="E30" s="224">
        <v>14</v>
      </c>
      <c r="F30" s="33">
        <v>80.97</v>
      </c>
      <c r="G30" s="138">
        <f t="shared" si="0"/>
        <v>1133.58</v>
      </c>
      <c r="H30" s="136"/>
      <c r="I30" s="137"/>
      <c r="J30" s="137"/>
    </row>
    <row r="31" spans="1:10" ht="25.5" x14ac:dyDescent="0.25">
      <c r="A31" s="193" t="s">
        <v>5</v>
      </c>
      <c r="B31" s="221" t="s">
        <v>127</v>
      </c>
      <c r="C31" s="222" t="s">
        <v>109</v>
      </c>
      <c r="D31" s="223" t="s">
        <v>103</v>
      </c>
      <c r="E31" s="224">
        <v>4</v>
      </c>
      <c r="F31" s="33">
        <v>172.57</v>
      </c>
      <c r="G31" s="138">
        <f t="shared" si="0"/>
        <v>690.28</v>
      </c>
      <c r="H31" s="136"/>
      <c r="I31" s="137"/>
      <c r="J31" s="137"/>
    </row>
    <row r="32" spans="1:10" ht="25.5" x14ac:dyDescent="0.25">
      <c r="A32" s="193" t="s">
        <v>5</v>
      </c>
      <c r="B32" s="221" t="s">
        <v>128</v>
      </c>
      <c r="C32" s="222" t="s">
        <v>110</v>
      </c>
      <c r="D32" s="223" t="s">
        <v>103</v>
      </c>
      <c r="E32" s="224">
        <v>8</v>
      </c>
      <c r="F32" s="33">
        <v>80.290000000000006</v>
      </c>
      <c r="G32" s="138">
        <f t="shared" si="0"/>
        <v>642.32000000000005</v>
      </c>
      <c r="H32" s="136"/>
      <c r="I32" s="137"/>
      <c r="J32" s="137"/>
    </row>
    <row r="33" spans="1:10" ht="25.5" x14ac:dyDescent="0.25">
      <c r="A33" s="193" t="s">
        <v>5</v>
      </c>
      <c r="B33" s="221" t="s">
        <v>355</v>
      </c>
      <c r="C33" s="222" t="s">
        <v>111</v>
      </c>
      <c r="D33" s="223" t="s">
        <v>103</v>
      </c>
      <c r="E33" s="224">
        <v>4</v>
      </c>
      <c r="F33" s="33">
        <v>174.97</v>
      </c>
      <c r="G33" s="138">
        <f t="shared" si="0"/>
        <v>699.88</v>
      </c>
      <c r="H33" s="136"/>
      <c r="I33" s="137"/>
      <c r="J33" s="137"/>
    </row>
    <row r="34" spans="1:10" ht="25.5" x14ac:dyDescent="0.25">
      <c r="A34" s="193" t="s">
        <v>5</v>
      </c>
      <c r="B34" s="221" t="s">
        <v>356</v>
      </c>
      <c r="C34" s="222" t="s">
        <v>112</v>
      </c>
      <c r="D34" s="223" t="s">
        <v>103</v>
      </c>
      <c r="E34" s="224">
        <v>8</v>
      </c>
      <c r="F34" s="33">
        <v>80.290000000000006</v>
      </c>
      <c r="G34" s="138">
        <f t="shared" si="0"/>
        <v>642.32000000000005</v>
      </c>
      <c r="H34" s="136"/>
      <c r="I34" s="137"/>
      <c r="J34" s="137"/>
    </row>
    <row r="35" spans="1:10" ht="25.5" x14ac:dyDescent="0.25">
      <c r="A35" s="193" t="s">
        <v>5</v>
      </c>
      <c r="B35" s="221" t="s">
        <v>357</v>
      </c>
      <c r="C35" s="222" t="s">
        <v>453</v>
      </c>
      <c r="D35" s="223" t="s">
        <v>103</v>
      </c>
      <c r="E35" s="224">
        <v>10</v>
      </c>
      <c r="F35" s="33">
        <v>169.21</v>
      </c>
      <c r="G35" s="138">
        <f t="shared" si="0"/>
        <v>1692.1</v>
      </c>
      <c r="H35" s="142"/>
      <c r="I35" s="143"/>
      <c r="J35" s="137"/>
    </row>
    <row r="36" spans="1:10" s="12" customFormat="1" ht="25.5" x14ac:dyDescent="0.25">
      <c r="A36" s="193" t="s">
        <v>5</v>
      </c>
      <c r="B36" s="221" t="s">
        <v>414</v>
      </c>
      <c r="C36" s="222" t="s">
        <v>454</v>
      </c>
      <c r="D36" s="223" t="s">
        <v>103</v>
      </c>
      <c r="E36" s="224">
        <v>20</v>
      </c>
      <c r="F36" s="34">
        <v>80.290000000000006</v>
      </c>
      <c r="G36" s="138">
        <f t="shared" si="0"/>
        <v>1605.8</v>
      </c>
      <c r="H36" s="280"/>
      <c r="I36" s="131"/>
      <c r="J36" s="131"/>
    </row>
    <row r="37" spans="1:10" s="12" customFormat="1" ht="25.5" x14ac:dyDescent="0.25">
      <c r="A37" s="193" t="s">
        <v>5</v>
      </c>
      <c r="B37" s="221" t="s">
        <v>457</v>
      </c>
      <c r="C37" s="222" t="s">
        <v>455</v>
      </c>
      <c r="D37" s="223" t="s">
        <v>103</v>
      </c>
      <c r="E37" s="224">
        <v>1</v>
      </c>
      <c r="F37" s="34">
        <v>170.17</v>
      </c>
      <c r="G37" s="138">
        <f t="shared" si="0"/>
        <v>170.17</v>
      </c>
      <c r="H37" s="280"/>
      <c r="I37" s="131"/>
      <c r="J37" s="131"/>
    </row>
    <row r="38" spans="1:10" s="12" customFormat="1" ht="25.5" x14ac:dyDescent="0.25">
      <c r="A38" s="193" t="s">
        <v>5</v>
      </c>
      <c r="B38" s="221" t="s">
        <v>458</v>
      </c>
      <c r="C38" s="222" t="s">
        <v>456</v>
      </c>
      <c r="D38" s="223" t="s">
        <v>103</v>
      </c>
      <c r="E38" s="224">
        <v>2</v>
      </c>
      <c r="F38" s="34">
        <v>80.290000000000006</v>
      </c>
      <c r="G38" s="138">
        <f t="shared" ref="G38:G45" si="1">ROUND((E38*F38),2)</f>
        <v>160.58000000000001</v>
      </c>
      <c r="H38" s="280"/>
      <c r="I38" s="131"/>
      <c r="J38" s="131"/>
    </row>
    <row r="39" spans="1:10" s="12" customFormat="1" x14ac:dyDescent="0.25">
      <c r="A39" s="193" t="s">
        <v>5</v>
      </c>
      <c r="B39" s="221" t="s">
        <v>459</v>
      </c>
      <c r="C39" s="222" t="s">
        <v>113</v>
      </c>
      <c r="D39" s="223" t="s">
        <v>117</v>
      </c>
      <c r="E39" s="224">
        <v>80</v>
      </c>
      <c r="F39" s="34">
        <v>7.48</v>
      </c>
      <c r="G39" s="138">
        <f t="shared" si="1"/>
        <v>598.4</v>
      </c>
      <c r="H39" s="280"/>
      <c r="I39" s="131"/>
      <c r="J39" s="131"/>
    </row>
    <row r="40" spans="1:10" s="12" customFormat="1" x14ac:dyDescent="0.25">
      <c r="A40" s="193" t="s">
        <v>5</v>
      </c>
      <c r="B40" s="221" t="s">
        <v>460</v>
      </c>
      <c r="C40" s="225" t="s">
        <v>722</v>
      </c>
      <c r="D40" s="223" t="s">
        <v>117</v>
      </c>
      <c r="E40" s="224">
        <v>50</v>
      </c>
      <c r="F40" s="34">
        <v>4.5999999999999996</v>
      </c>
      <c r="G40" s="138">
        <f t="shared" si="1"/>
        <v>230</v>
      </c>
      <c r="H40" s="280"/>
      <c r="I40" s="131"/>
      <c r="J40" s="131"/>
    </row>
    <row r="41" spans="1:10" s="12" customFormat="1" x14ac:dyDescent="0.25">
      <c r="A41" s="193" t="s">
        <v>5</v>
      </c>
      <c r="B41" s="221" t="s">
        <v>461</v>
      </c>
      <c r="C41" s="222" t="s">
        <v>114</v>
      </c>
      <c r="D41" s="223" t="s">
        <v>103</v>
      </c>
      <c r="E41" s="224">
        <v>1</v>
      </c>
      <c r="F41" s="34">
        <v>69.81</v>
      </c>
      <c r="G41" s="138">
        <f t="shared" si="1"/>
        <v>69.81</v>
      </c>
      <c r="H41" s="280"/>
      <c r="I41" s="131"/>
      <c r="J41" s="131"/>
    </row>
    <row r="42" spans="1:10" s="12" customFormat="1" x14ac:dyDescent="0.25">
      <c r="A42" s="193" t="s">
        <v>5</v>
      </c>
      <c r="B42" s="221" t="s">
        <v>464</v>
      </c>
      <c r="C42" s="222" t="s">
        <v>115</v>
      </c>
      <c r="D42" s="223" t="s">
        <v>103</v>
      </c>
      <c r="E42" s="224">
        <v>1</v>
      </c>
      <c r="F42" s="35">
        <v>34.9</v>
      </c>
      <c r="G42" s="138">
        <f t="shared" si="1"/>
        <v>34.9</v>
      </c>
      <c r="H42" s="280"/>
      <c r="I42" s="131"/>
      <c r="J42" s="131"/>
    </row>
    <row r="43" spans="1:10" s="12" customFormat="1" x14ac:dyDescent="0.25">
      <c r="A43" s="193" t="s">
        <v>5</v>
      </c>
      <c r="B43" s="221" t="s">
        <v>465</v>
      </c>
      <c r="C43" s="222" t="s">
        <v>116</v>
      </c>
      <c r="D43" s="223" t="s">
        <v>117</v>
      </c>
      <c r="E43" s="224">
        <v>80</v>
      </c>
      <c r="F43" s="35">
        <v>14</v>
      </c>
      <c r="G43" s="138">
        <f t="shared" si="1"/>
        <v>1120</v>
      </c>
      <c r="H43" s="280"/>
      <c r="I43" s="131"/>
      <c r="J43" s="131"/>
    </row>
    <row r="44" spans="1:10" s="12" customFormat="1" ht="15.75" thickBot="1" x14ac:dyDescent="0.3">
      <c r="A44" s="193" t="s">
        <v>5</v>
      </c>
      <c r="B44" s="221" t="s">
        <v>675</v>
      </c>
      <c r="C44" s="222" t="s">
        <v>462</v>
      </c>
      <c r="D44" s="223" t="s">
        <v>132</v>
      </c>
      <c r="E44" s="224">
        <v>7</v>
      </c>
      <c r="F44" s="35">
        <v>94.51</v>
      </c>
      <c r="G44" s="138">
        <f t="shared" si="1"/>
        <v>661.57</v>
      </c>
      <c r="H44" s="280"/>
      <c r="I44" s="131"/>
      <c r="J44" s="131"/>
    </row>
    <row r="45" spans="1:10" s="12" customFormat="1" ht="29.25" thickBot="1" x14ac:dyDescent="0.3">
      <c r="A45" s="196" t="s">
        <v>5</v>
      </c>
      <c r="B45" s="221" t="s">
        <v>682</v>
      </c>
      <c r="C45" s="226" t="s">
        <v>463</v>
      </c>
      <c r="D45" s="227" t="s">
        <v>132</v>
      </c>
      <c r="E45" s="228">
        <v>10</v>
      </c>
      <c r="F45" s="15">
        <v>52.91</v>
      </c>
      <c r="G45" s="139">
        <f t="shared" si="1"/>
        <v>529.1</v>
      </c>
      <c r="H45" s="201" t="s">
        <v>67</v>
      </c>
      <c r="I45" s="166">
        <f>ROUND(SUM(G5:G45),2)</f>
        <v>43228.12</v>
      </c>
      <c r="J45" s="131"/>
    </row>
    <row r="46" spans="1:10" s="12" customFormat="1" ht="25.5" x14ac:dyDescent="0.25">
      <c r="A46" s="221" t="s">
        <v>56</v>
      </c>
      <c r="B46" s="221" t="s">
        <v>18</v>
      </c>
      <c r="C46" s="229" t="s">
        <v>131</v>
      </c>
      <c r="D46" s="230" t="s">
        <v>132</v>
      </c>
      <c r="E46" s="231">
        <v>2700</v>
      </c>
      <c r="F46" s="14">
        <v>6.81</v>
      </c>
      <c r="G46" s="135">
        <f t="shared" si="0"/>
        <v>18387</v>
      </c>
      <c r="H46" s="280"/>
      <c r="I46" s="131"/>
      <c r="J46" s="131"/>
    </row>
    <row r="47" spans="1:10" s="12" customFormat="1" ht="25.5" x14ac:dyDescent="0.25">
      <c r="A47" s="193" t="s">
        <v>56</v>
      </c>
      <c r="B47" s="193" t="s">
        <v>19</v>
      </c>
      <c r="C47" s="222" t="s">
        <v>133</v>
      </c>
      <c r="D47" s="223" t="s">
        <v>132</v>
      </c>
      <c r="E47" s="224">
        <v>1800</v>
      </c>
      <c r="F47" s="14">
        <v>7.25</v>
      </c>
      <c r="G47" s="138">
        <f t="shared" si="0"/>
        <v>13050</v>
      </c>
      <c r="H47" s="280"/>
      <c r="I47" s="131"/>
      <c r="J47" s="131"/>
    </row>
    <row r="48" spans="1:10" s="12" customFormat="1" ht="25.5" x14ac:dyDescent="0.25">
      <c r="A48" s="193" t="s">
        <v>56</v>
      </c>
      <c r="B48" s="193" t="s">
        <v>20</v>
      </c>
      <c r="C48" s="222" t="s">
        <v>134</v>
      </c>
      <c r="D48" s="223" t="s">
        <v>132</v>
      </c>
      <c r="E48" s="224">
        <v>23295</v>
      </c>
      <c r="F48" s="14">
        <v>4.5599999999999996</v>
      </c>
      <c r="G48" s="138">
        <f t="shared" si="0"/>
        <v>106225.2</v>
      </c>
      <c r="H48" s="280"/>
      <c r="I48" s="131"/>
      <c r="J48" s="131"/>
    </row>
    <row r="49" spans="1:10" s="12" customFormat="1" x14ac:dyDescent="0.25">
      <c r="A49" s="193" t="s">
        <v>56</v>
      </c>
      <c r="B49" s="193" t="s">
        <v>21</v>
      </c>
      <c r="C49" s="222" t="s">
        <v>135</v>
      </c>
      <c r="D49" s="223" t="s">
        <v>132</v>
      </c>
      <c r="E49" s="224">
        <v>9240</v>
      </c>
      <c r="F49" s="14">
        <v>3.85</v>
      </c>
      <c r="G49" s="138">
        <f t="shared" si="0"/>
        <v>35574</v>
      </c>
      <c r="H49" s="280"/>
      <c r="I49" s="131"/>
      <c r="J49" s="131"/>
    </row>
    <row r="50" spans="1:10" s="12" customFormat="1" x14ac:dyDescent="0.25">
      <c r="A50" s="193" t="s">
        <v>56</v>
      </c>
      <c r="B50" s="112" t="s">
        <v>22</v>
      </c>
      <c r="C50" s="225" t="s">
        <v>466</v>
      </c>
      <c r="D50" s="220" t="s">
        <v>132</v>
      </c>
      <c r="E50" s="232">
        <v>4525</v>
      </c>
      <c r="F50" s="14">
        <v>6.71</v>
      </c>
      <c r="G50" s="138">
        <f t="shared" si="0"/>
        <v>30362.75</v>
      </c>
      <c r="H50" s="280"/>
      <c r="I50" s="131"/>
      <c r="J50" s="131"/>
    </row>
    <row r="51" spans="1:10" s="12" customFormat="1" x14ac:dyDescent="0.25">
      <c r="A51" s="193" t="s">
        <v>56</v>
      </c>
      <c r="B51" s="193" t="s">
        <v>23</v>
      </c>
      <c r="C51" s="225" t="s">
        <v>723</v>
      </c>
      <c r="D51" s="223" t="s">
        <v>136</v>
      </c>
      <c r="E51" s="224">
        <v>44100</v>
      </c>
      <c r="F51" s="14">
        <v>0.43</v>
      </c>
      <c r="G51" s="138">
        <f t="shared" si="0"/>
        <v>18963</v>
      </c>
      <c r="H51" s="280"/>
      <c r="I51" s="131"/>
      <c r="J51" s="131"/>
    </row>
    <row r="52" spans="1:10" s="12" customFormat="1" x14ac:dyDescent="0.25">
      <c r="A52" s="193" t="s">
        <v>56</v>
      </c>
      <c r="B52" s="193" t="s">
        <v>24</v>
      </c>
      <c r="C52" s="222" t="s">
        <v>137</v>
      </c>
      <c r="D52" s="223" t="s">
        <v>136</v>
      </c>
      <c r="E52" s="224">
        <v>44100</v>
      </c>
      <c r="F52" s="14">
        <v>0.25</v>
      </c>
      <c r="G52" s="138">
        <f t="shared" si="0"/>
        <v>11025</v>
      </c>
      <c r="H52" s="280"/>
      <c r="I52" s="131"/>
      <c r="J52" s="131"/>
    </row>
    <row r="53" spans="1:10" s="12" customFormat="1" x14ac:dyDescent="0.25">
      <c r="A53" s="193" t="s">
        <v>56</v>
      </c>
      <c r="B53" s="193" t="s">
        <v>25</v>
      </c>
      <c r="C53" s="225" t="s">
        <v>714</v>
      </c>
      <c r="D53" s="223" t="s">
        <v>132</v>
      </c>
      <c r="E53" s="224">
        <v>1920</v>
      </c>
      <c r="F53" s="14">
        <v>8.9700000000000006</v>
      </c>
      <c r="G53" s="138">
        <f t="shared" si="0"/>
        <v>17222.400000000001</v>
      </c>
      <c r="H53" s="280"/>
      <c r="I53" s="131"/>
      <c r="J53" s="131"/>
    </row>
    <row r="54" spans="1:10" s="12" customFormat="1" x14ac:dyDescent="0.25">
      <c r="A54" s="193" t="s">
        <v>56</v>
      </c>
      <c r="B54" s="193" t="s">
        <v>26</v>
      </c>
      <c r="C54" s="222" t="s">
        <v>138</v>
      </c>
      <c r="D54" s="223" t="s">
        <v>132</v>
      </c>
      <c r="E54" s="224">
        <v>1405</v>
      </c>
      <c r="F54" s="14">
        <v>11.08</v>
      </c>
      <c r="G54" s="138">
        <f t="shared" si="0"/>
        <v>15567.4</v>
      </c>
      <c r="H54" s="280"/>
      <c r="I54" s="131"/>
      <c r="J54" s="131"/>
    </row>
    <row r="55" spans="1:10" s="12" customFormat="1" ht="25.5" x14ac:dyDescent="0.25">
      <c r="A55" s="193" t="s">
        <v>56</v>
      </c>
      <c r="B55" s="193" t="s">
        <v>27</v>
      </c>
      <c r="C55" s="222" t="s">
        <v>139</v>
      </c>
      <c r="D55" s="223" t="s">
        <v>132</v>
      </c>
      <c r="E55" s="224">
        <v>5580</v>
      </c>
      <c r="F55" s="14">
        <v>9.33</v>
      </c>
      <c r="G55" s="138">
        <f t="shared" si="0"/>
        <v>52061.4</v>
      </c>
      <c r="H55" s="280"/>
      <c r="I55" s="131"/>
      <c r="J55" s="131"/>
    </row>
    <row r="56" spans="1:10" s="12" customFormat="1" x14ac:dyDescent="0.25">
      <c r="A56" s="193" t="s">
        <v>56</v>
      </c>
      <c r="B56" s="193" t="s">
        <v>28</v>
      </c>
      <c r="C56" s="222" t="s">
        <v>140</v>
      </c>
      <c r="D56" s="223" t="s">
        <v>136</v>
      </c>
      <c r="E56" s="223">
        <v>20955</v>
      </c>
      <c r="F56" s="14">
        <v>0.64</v>
      </c>
      <c r="G56" s="138">
        <f t="shared" si="0"/>
        <v>13411.2</v>
      </c>
      <c r="H56" s="280"/>
      <c r="I56" s="131"/>
      <c r="J56" s="131"/>
    </row>
    <row r="57" spans="1:10" s="12" customFormat="1" x14ac:dyDescent="0.25">
      <c r="A57" s="193" t="s">
        <v>56</v>
      </c>
      <c r="B57" s="193" t="s">
        <v>148</v>
      </c>
      <c r="C57" s="222" t="s">
        <v>141</v>
      </c>
      <c r="D57" s="223" t="s">
        <v>136</v>
      </c>
      <c r="E57" s="223">
        <v>2075</v>
      </c>
      <c r="F57" s="14">
        <v>0.96</v>
      </c>
      <c r="G57" s="138">
        <f t="shared" si="0"/>
        <v>1992</v>
      </c>
      <c r="H57" s="280"/>
      <c r="I57" s="131"/>
      <c r="J57" s="131"/>
    </row>
    <row r="58" spans="1:10" s="12" customFormat="1" x14ac:dyDescent="0.25">
      <c r="A58" s="193" t="s">
        <v>56</v>
      </c>
      <c r="B58" s="193" t="s">
        <v>149</v>
      </c>
      <c r="C58" s="222" t="s">
        <v>142</v>
      </c>
      <c r="D58" s="223" t="s">
        <v>136</v>
      </c>
      <c r="E58" s="223">
        <v>26995</v>
      </c>
      <c r="F58" s="14">
        <v>2.44</v>
      </c>
      <c r="G58" s="138">
        <f t="shared" si="0"/>
        <v>65867.8</v>
      </c>
      <c r="H58" s="280"/>
      <c r="I58" s="131"/>
      <c r="J58" s="131"/>
    </row>
    <row r="59" spans="1:10" s="12" customFormat="1" x14ac:dyDescent="0.25">
      <c r="A59" s="193" t="s">
        <v>56</v>
      </c>
      <c r="B59" s="193" t="s">
        <v>150</v>
      </c>
      <c r="C59" s="222" t="s">
        <v>143</v>
      </c>
      <c r="D59" s="223" t="s">
        <v>132</v>
      </c>
      <c r="E59" s="223">
        <v>625</v>
      </c>
      <c r="F59" s="14">
        <v>8.9700000000000006</v>
      </c>
      <c r="G59" s="138">
        <f t="shared" si="0"/>
        <v>5606.25</v>
      </c>
      <c r="H59" s="280"/>
      <c r="I59" s="131"/>
      <c r="J59" s="131"/>
    </row>
    <row r="60" spans="1:10" s="12" customFormat="1" x14ac:dyDescent="0.25">
      <c r="A60" s="193" t="s">
        <v>56</v>
      </c>
      <c r="B60" s="193" t="s">
        <v>151</v>
      </c>
      <c r="C60" s="222" t="s">
        <v>144</v>
      </c>
      <c r="D60" s="223" t="s">
        <v>132</v>
      </c>
      <c r="E60" s="223">
        <v>860</v>
      </c>
      <c r="F60" s="14">
        <v>13.96</v>
      </c>
      <c r="G60" s="138">
        <f t="shared" si="0"/>
        <v>12005.6</v>
      </c>
      <c r="H60" s="280"/>
      <c r="I60" s="131"/>
      <c r="J60" s="131"/>
    </row>
    <row r="61" spans="1:10" s="12" customFormat="1" ht="25.5" x14ac:dyDescent="0.25">
      <c r="A61" s="193" t="s">
        <v>56</v>
      </c>
      <c r="B61" s="193" t="s">
        <v>152</v>
      </c>
      <c r="C61" s="222" t="s">
        <v>145</v>
      </c>
      <c r="D61" s="223" t="s">
        <v>132</v>
      </c>
      <c r="E61" s="223">
        <v>1800</v>
      </c>
      <c r="F61" s="14">
        <v>2.57</v>
      </c>
      <c r="G61" s="138">
        <f t="shared" ref="G61:G66" si="2">ROUND((E61*F61),2)</f>
        <v>4626</v>
      </c>
      <c r="H61" s="280"/>
      <c r="I61" s="131"/>
      <c r="J61" s="131"/>
    </row>
    <row r="62" spans="1:10" s="12" customFormat="1" x14ac:dyDescent="0.25">
      <c r="A62" s="193" t="s">
        <v>56</v>
      </c>
      <c r="B62" s="193" t="s">
        <v>153</v>
      </c>
      <c r="C62" s="222" t="s">
        <v>146</v>
      </c>
      <c r="D62" s="223" t="s">
        <v>136</v>
      </c>
      <c r="E62" s="223">
        <v>350</v>
      </c>
      <c r="F62" s="14">
        <v>1.36</v>
      </c>
      <c r="G62" s="138">
        <f t="shared" si="2"/>
        <v>476</v>
      </c>
      <c r="H62" s="280"/>
      <c r="I62" s="131"/>
      <c r="J62" s="131"/>
    </row>
    <row r="63" spans="1:10" s="12" customFormat="1" ht="25.5" x14ac:dyDescent="0.25">
      <c r="A63" s="193" t="s">
        <v>56</v>
      </c>
      <c r="B63" s="112" t="s">
        <v>154</v>
      </c>
      <c r="C63" s="233" t="s">
        <v>712</v>
      </c>
      <c r="D63" s="234" t="s">
        <v>136</v>
      </c>
      <c r="E63" s="220">
        <v>350</v>
      </c>
      <c r="F63" s="34">
        <v>12.35</v>
      </c>
      <c r="G63" s="138">
        <f t="shared" si="2"/>
        <v>4322.5</v>
      </c>
      <c r="H63" s="280"/>
      <c r="I63" s="131"/>
      <c r="J63" s="131"/>
    </row>
    <row r="64" spans="1:10" s="12" customFormat="1" x14ac:dyDescent="0.25">
      <c r="A64" s="193" t="s">
        <v>56</v>
      </c>
      <c r="B64" s="112" t="s">
        <v>155</v>
      </c>
      <c r="C64" s="233" t="s">
        <v>713</v>
      </c>
      <c r="D64" s="234" t="s">
        <v>136</v>
      </c>
      <c r="E64" s="220">
        <v>350</v>
      </c>
      <c r="F64" s="34">
        <v>2.25</v>
      </c>
      <c r="G64" s="138">
        <f t="shared" si="2"/>
        <v>787.5</v>
      </c>
      <c r="H64" s="280"/>
      <c r="I64" s="131"/>
      <c r="J64" s="131"/>
    </row>
    <row r="65" spans="1:10" s="12" customFormat="1" ht="26.25" x14ac:dyDescent="0.25">
      <c r="A65" s="193" t="s">
        <v>56</v>
      </c>
      <c r="B65" s="112" t="s">
        <v>386</v>
      </c>
      <c r="C65" s="235" t="s">
        <v>725</v>
      </c>
      <c r="D65" s="234" t="s">
        <v>117</v>
      </c>
      <c r="E65" s="220">
        <v>12.4</v>
      </c>
      <c r="F65" s="34">
        <v>564.66</v>
      </c>
      <c r="G65" s="138">
        <f t="shared" si="2"/>
        <v>7001.78</v>
      </c>
      <c r="H65" s="280"/>
      <c r="I65" s="131"/>
      <c r="J65" s="131"/>
    </row>
    <row r="66" spans="1:10" s="12" customFormat="1" ht="39.75" thickBot="1" x14ac:dyDescent="0.3">
      <c r="A66" s="193" t="s">
        <v>56</v>
      </c>
      <c r="B66" s="112" t="s">
        <v>387</v>
      </c>
      <c r="C66" s="235" t="s">
        <v>726</v>
      </c>
      <c r="D66" s="234" t="s">
        <v>117</v>
      </c>
      <c r="E66" s="220">
        <v>160</v>
      </c>
      <c r="F66" s="34">
        <v>29.42</v>
      </c>
      <c r="G66" s="138">
        <f t="shared" si="2"/>
        <v>4707.2</v>
      </c>
      <c r="H66" s="280"/>
      <c r="I66" s="131"/>
      <c r="J66" s="131"/>
    </row>
    <row r="67" spans="1:10" s="12" customFormat="1" ht="28.15" customHeight="1" thickBot="1" x14ac:dyDescent="0.3">
      <c r="A67" s="196" t="s">
        <v>56</v>
      </c>
      <c r="B67" s="193" t="s">
        <v>386</v>
      </c>
      <c r="C67" s="226" t="s">
        <v>147</v>
      </c>
      <c r="D67" s="227" t="s">
        <v>132</v>
      </c>
      <c r="E67" s="227">
        <v>1800</v>
      </c>
      <c r="F67" s="15">
        <v>5.0599999999999996</v>
      </c>
      <c r="G67" s="139">
        <f t="shared" si="0"/>
        <v>9108</v>
      </c>
      <c r="H67" s="165" t="s">
        <v>68</v>
      </c>
      <c r="I67" s="166">
        <f>ROUND(SUM(G46:G67),2)</f>
        <v>448349.98</v>
      </c>
      <c r="J67" s="131"/>
    </row>
    <row r="68" spans="1:10" s="12" customFormat="1" x14ac:dyDescent="0.25">
      <c r="A68" s="221" t="s">
        <v>168</v>
      </c>
      <c r="B68" s="221" t="s">
        <v>30</v>
      </c>
      <c r="C68" s="229" t="s">
        <v>156</v>
      </c>
      <c r="D68" s="230" t="s">
        <v>132</v>
      </c>
      <c r="E68" s="230">
        <v>150</v>
      </c>
      <c r="F68" s="16">
        <v>83.64</v>
      </c>
      <c r="G68" s="164">
        <f t="shared" ref="G68:G73" si="3">ROUND((E68*F68),2)</f>
        <v>12546</v>
      </c>
      <c r="H68" s="280"/>
      <c r="I68" s="131"/>
      <c r="J68" s="131"/>
    </row>
    <row r="69" spans="1:10" s="12" customFormat="1" x14ac:dyDescent="0.25">
      <c r="A69" s="221" t="s">
        <v>168</v>
      </c>
      <c r="B69" s="221" t="s">
        <v>31</v>
      </c>
      <c r="C69" s="222" t="s">
        <v>468</v>
      </c>
      <c r="D69" s="223" t="s">
        <v>136</v>
      </c>
      <c r="E69" s="223">
        <v>320</v>
      </c>
      <c r="F69" s="17">
        <v>74.349999999999994</v>
      </c>
      <c r="G69" s="138">
        <f t="shared" si="3"/>
        <v>23792</v>
      </c>
      <c r="H69" s="280"/>
      <c r="I69" s="131"/>
      <c r="J69" s="131"/>
    </row>
    <row r="70" spans="1:10" s="12" customFormat="1" x14ac:dyDescent="0.25">
      <c r="A70" s="221" t="s">
        <v>168</v>
      </c>
      <c r="B70" s="221" t="s">
        <v>32</v>
      </c>
      <c r="C70" s="222" t="s">
        <v>164</v>
      </c>
      <c r="D70" s="223" t="s">
        <v>132</v>
      </c>
      <c r="E70" s="223">
        <v>15</v>
      </c>
      <c r="F70" s="17">
        <v>567.38</v>
      </c>
      <c r="G70" s="138">
        <f t="shared" si="3"/>
        <v>8510.7000000000007</v>
      </c>
      <c r="H70" s="280"/>
      <c r="I70" s="131"/>
      <c r="J70" s="131"/>
    </row>
    <row r="71" spans="1:10" s="12" customFormat="1" x14ac:dyDescent="0.25">
      <c r="A71" s="221" t="s">
        <v>168</v>
      </c>
      <c r="B71" s="221" t="s">
        <v>33</v>
      </c>
      <c r="C71" s="222" t="s">
        <v>165</v>
      </c>
      <c r="D71" s="223" t="s">
        <v>132</v>
      </c>
      <c r="E71" s="223">
        <v>35</v>
      </c>
      <c r="F71" s="17">
        <v>66.77</v>
      </c>
      <c r="G71" s="138">
        <f t="shared" si="3"/>
        <v>2336.9499999999998</v>
      </c>
      <c r="H71" s="280"/>
      <c r="I71" s="131"/>
      <c r="J71" s="131"/>
    </row>
    <row r="72" spans="1:10" s="12" customFormat="1" x14ac:dyDescent="0.25">
      <c r="A72" s="221" t="s">
        <v>168</v>
      </c>
      <c r="B72" s="221" t="s">
        <v>34</v>
      </c>
      <c r="C72" s="236" t="s">
        <v>162</v>
      </c>
      <c r="D72" s="223" t="s">
        <v>132</v>
      </c>
      <c r="E72" s="224">
        <v>10</v>
      </c>
      <c r="F72" s="17">
        <v>212.82</v>
      </c>
      <c r="G72" s="138">
        <f t="shared" si="3"/>
        <v>2128.1999999999998</v>
      </c>
      <c r="H72" s="280"/>
      <c r="I72" s="131"/>
      <c r="J72" s="131"/>
    </row>
    <row r="73" spans="1:10" s="12" customFormat="1" x14ac:dyDescent="0.25">
      <c r="A73" s="221" t="s">
        <v>168</v>
      </c>
      <c r="B73" s="221" t="s">
        <v>35</v>
      </c>
      <c r="C73" s="222" t="s">
        <v>157</v>
      </c>
      <c r="D73" s="223" t="s">
        <v>132</v>
      </c>
      <c r="E73" s="232">
        <v>86</v>
      </c>
      <c r="F73" s="17">
        <v>66.77</v>
      </c>
      <c r="G73" s="138">
        <f t="shared" si="3"/>
        <v>5742.22</v>
      </c>
      <c r="H73" s="280"/>
      <c r="I73" s="131"/>
      <c r="J73" s="131"/>
    </row>
    <row r="74" spans="1:10" s="12" customFormat="1" x14ac:dyDescent="0.25">
      <c r="A74" s="221" t="s">
        <v>168</v>
      </c>
      <c r="B74" s="221" t="s">
        <v>36</v>
      </c>
      <c r="C74" s="222" t="s">
        <v>469</v>
      </c>
      <c r="D74" s="223" t="s">
        <v>117</v>
      </c>
      <c r="E74" s="224">
        <v>236</v>
      </c>
      <c r="F74" s="17">
        <v>133.80000000000001</v>
      </c>
      <c r="G74" s="138">
        <f t="shared" si="0"/>
        <v>31576.799999999999</v>
      </c>
      <c r="H74" s="280"/>
      <c r="I74" s="131"/>
      <c r="J74" s="131"/>
    </row>
    <row r="75" spans="1:10" s="12" customFormat="1" x14ac:dyDescent="0.25">
      <c r="A75" s="221" t="s">
        <v>168</v>
      </c>
      <c r="B75" s="221" t="s">
        <v>169</v>
      </c>
      <c r="C75" s="222" t="s">
        <v>470</v>
      </c>
      <c r="D75" s="223" t="s">
        <v>117</v>
      </c>
      <c r="E75" s="232">
        <v>798</v>
      </c>
      <c r="F75" s="17">
        <v>176.44</v>
      </c>
      <c r="G75" s="138">
        <f t="shared" si="0"/>
        <v>140799.12</v>
      </c>
      <c r="H75" s="280"/>
      <c r="I75" s="131"/>
      <c r="J75" s="131"/>
    </row>
    <row r="76" spans="1:10" s="12" customFormat="1" x14ac:dyDescent="0.25">
      <c r="A76" s="221" t="s">
        <v>168</v>
      </c>
      <c r="B76" s="221" t="s">
        <v>170</v>
      </c>
      <c r="C76" s="222" t="s">
        <v>158</v>
      </c>
      <c r="D76" s="223" t="s">
        <v>132</v>
      </c>
      <c r="E76" s="232">
        <v>156</v>
      </c>
      <c r="F76" s="17">
        <v>82.05</v>
      </c>
      <c r="G76" s="138">
        <f t="shared" si="0"/>
        <v>12799.8</v>
      </c>
      <c r="H76" s="280"/>
      <c r="I76" s="131"/>
      <c r="J76" s="131"/>
    </row>
    <row r="77" spans="1:10" s="12" customFormat="1" x14ac:dyDescent="0.25">
      <c r="A77" s="221" t="s">
        <v>168</v>
      </c>
      <c r="B77" s="221" t="s">
        <v>171</v>
      </c>
      <c r="C77" s="222" t="s">
        <v>159</v>
      </c>
      <c r="D77" s="223" t="s">
        <v>136</v>
      </c>
      <c r="E77" s="232">
        <v>5220</v>
      </c>
      <c r="F77" s="17">
        <v>5.77</v>
      </c>
      <c r="G77" s="138">
        <f t="shared" si="0"/>
        <v>30119.4</v>
      </c>
      <c r="H77" s="280"/>
      <c r="I77" s="131"/>
      <c r="J77" s="131"/>
    </row>
    <row r="78" spans="1:10" s="12" customFormat="1" x14ac:dyDescent="0.25">
      <c r="A78" s="221" t="s">
        <v>168</v>
      </c>
      <c r="B78" s="221" t="s">
        <v>172</v>
      </c>
      <c r="C78" s="222" t="s">
        <v>160</v>
      </c>
      <c r="D78" s="223" t="s">
        <v>136</v>
      </c>
      <c r="E78" s="232">
        <v>2608</v>
      </c>
      <c r="F78" s="17">
        <v>0.83</v>
      </c>
      <c r="G78" s="138">
        <f t="shared" si="0"/>
        <v>2164.64</v>
      </c>
      <c r="H78" s="280"/>
      <c r="I78" s="131"/>
      <c r="J78" s="131"/>
    </row>
    <row r="79" spans="1:10" s="12" customFormat="1" x14ac:dyDescent="0.25">
      <c r="A79" s="221" t="s">
        <v>168</v>
      </c>
      <c r="B79" s="221" t="s">
        <v>173</v>
      </c>
      <c r="C79" s="222" t="s">
        <v>161</v>
      </c>
      <c r="D79" s="223" t="s">
        <v>132</v>
      </c>
      <c r="E79" s="224">
        <v>125</v>
      </c>
      <c r="F79" s="17">
        <v>34.11</v>
      </c>
      <c r="G79" s="138">
        <f t="shared" si="0"/>
        <v>4263.75</v>
      </c>
      <c r="H79" s="280"/>
      <c r="I79" s="131"/>
      <c r="J79" s="131"/>
    </row>
    <row r="80" spans="1:10" s="12" customFormat="1" x14ac:dyDescent="0.25">
      <c r="A80" s="221" t="s">
        <v>168</v>
      </c>
      <c r="B80" s="221" t="s">
        <v>174</v>
      </c>
      <c r="C80" s="236" t="s">
        <v>162</v>
      </c>
      <c r="D80" s="223" t="s">
        <v>132</v>
      </c>
      <c r="E80" s="224">
        <v>1</v>
      </c>
      <c r="F80" s="17">
        <v>212.82</v>
      </c>
      <c r="G80" s="138">
        <f t="shared" si="0"/>
        <v>212.82</v>
      </c>
      <c r="H80" s="280"/>
      <c r="I80" s="131"/>
      <c r="J80" s="131"/>
    </row>
    <row r="81" spans="1:10" s="12" customFormat="1" x14ac:dyDescent="0.25">
      <c r="A81" s="221" t="s">
        <v>168</v>
      </c>
      <c r="B81" s="221" t="s">
        <v>175</v>
      </c>
      <c r="C81" s="222" t="s">
        <v>163</v>
      </c>
      <c r="D81" s="223" t="s">
        <v>136</v>
      </c>
      <c r="E81" s="232">
        <v>815</v>
      </c>
      <c r="F81" s="17">
        <v>74.31</v>
      </c>
      <c r="G81" s="138">
        <f t="shared" si="0"/>
        <v>60562.65</v>
      </c>
      <c r="H81" s="280"/>
      <c r="I81" s="131"/>
      <c r="J81" s="131"/>
    </row>
    <row r="82" spans="1:10" s="12" customFormat="1" x14ac:dyDescent="0.25">
      <c r="A82" s="221" t="s">
        <v>168</v>
      </c>
      <c r="B82" s="221" t="s">
        <v>176</v>
      </c>
      <c r="C82" s="222" t="s">
        <v>164</v>
      </c>
      <c r="D82" s="223" t="s">
        <v>132</v>
      </c>
      <c r="E82" s="224">
        <v>35</v>
      </c>
      <c r="F82" s="17">
        <v>567.38</v>
      </c>
      <c r="G82" s="138">
        <f t="shared" si="0"/>
        <v>19858.3</v>
      </c>
      <c r="H82" s="280"/>
      <c r="I82" s="131"/>
      <c r="J82" s="131"/>
    </row>
    <row r="83" spans="1:10" s="12" customFormat="1" x14ac:dyDescent="0.25">
      <c r="A83" s="221" t="s">
        <v>168</v>
      </c>
      <c r="B83" s="221" t="s">
        <v>177</v>
      </c>
      <c r="C83" s="222" t="s">
        <v>165</v>
      </c>
      <c r="D83" s="223" t="s">
        <v>132</v>
      </c>
      <c r="E83" s="232">
        <v>86</v>
      </c>
      <c r="F83" s="17">
        <v>66.77</v>
      </c>
      <c r="G83" s="138">
        <f t="shared" si="0"/>
        <v>5742.22</v>
      </c>
      <c r="H83" s="280"/>
      <c r="I83" s="131"/>
      <c r="J83" s="131"/>
    </row>
    <row r="84" spans="1:10" s="12" customFormat="1" x14ac:dyDescent="0.25">
      <c r="A84" s="221" t="s">
        <v>168</v>
      </c>
      <c r="B84" s="152" t="s">
        <v>178</v>
      </c>
      <c r="C84" s="237" t="s">
        <v>471</v>
      </c>
      <c r="D84" s="238" t="s">
        <v>472</v>
      </c>
      <c r="E84" s="239">
        <v>283.2</v>
      </c>
      <c r="F84" s="18">
        <v>673.48</v>
      </c>
      <c r="G84" s="138">
        <f t="shared" si="0"/>
        <v>190729.54</v>
      </c>
      <c r="H84" s="280"/>
      <c r="I84" s="131"/>
      <c r="J84" s="131"/>
    </row>
    <row r="85" spans="1:10" s="12" customFormat="1" x14ac:dyDescent="0.25">
      <c r="A85" s="221" t="s">
        <v>168</v>
      </c>
      <c r="B85" s="152" t="s">
        <v>179</v>
      </c>
      <c r="C85" s="240" t="s">
        <v>473</v>
      </c>
      <c r="D85" s="241" t="s">
        <v>166</v>
      </c>
      <c r="E85" s="242">
        <v>29765</v>
      </c>
      <c r="F85" s="18">
        <v>2.02</v>
      </c>
      <c r="G85" s="138">
        <f t="shared" si="0"/>
        <v>60125.3</v>
      </c>
      <c r="H85" s="280"/>
      <c r="I85" s="131"/>
      <c r="J85" s="131"/>
    </row>
    <row r="86" spans="1:10" s="12" customFormat="1" x14ac:dyDescent="0.25">
      <c r="A86" s="221" t="s">
        <v>168</v>
      </c>
      <c r="B86" s="152" t="s">
        <v>180</v>
      </c>
      <c r="C86" s="240" t="s">
        <v>474</v>
      </c>
      <c r="D86" s="241" t="s">
        <v>472</v>
      </c>
      <c r="E86" s="242">
        <v>10.4</v>
      </c>
      <c r="F86" s="18">
        <v>471.43</v>
      </c>
      <c r="G86" s="138">
        <f t="shared" si="0"/>
        <v>4902.87</v>
      </c>
      <c r="H86" s="280"/>
      <c r="I86" s="131"/>
      <c r="J86" s="131"/>
    </row>
    <row r="87" spans="1:10" s="12" customFormat="1" x14ac:dyDescent="0.25">
      <c r="A87" s="221" t="s">
        <v>168</v>
      </c>
      <c r="B87" s="152" t="s">
        <v>181</v>
      </c>
      <c r="C87" s="240" t="s">
        <v>475</v>
      </c>
      <c r="D87" s="241" t="s">
        <v>420</v>
      </c>
      <c r="E87" s="242">
        <v>33.5</v>
      </c>
      <c r="F87" s="18">
        <v>2516.06</v>
      </c>
      <c r="G87" s="138">
        <f t="shared" si="0"/>
        <v>84288.01</v>
      </c>
      <c r="H87" s="280"/>
      <c r="I87" s="131"/>
      <c r="J87" s="131"/>
    </row>
    <row r="88" spans="1:10" s="12" customFormat="1" ht="15.75" thickBot="1" x14ac:dyDescent="0.3">
      <c r="A88" s="221" t="s">
        <v>168</v>
      </c>
      <c r="B88" s="152" t="s">
        <v>182</v>
      </c>
      <c r="C88" s="240" t="s">
        <v>476</v>
      </c>
      <c r="D88" s="241" t="s">
        <v>420</v>
      </c>
      <c r="E88" s="242">
        <v>2.46</v>
      </c>
      <c r="F88" s="18">
        <v>3791.4</v>
      </c>
      <c r="G88" s="138">
        <f t="shared" si="0"/>
        <v>9326.84</v>
      </c>
      <c r="H88" s="280"/>
      <c r="I88" s="131"/>
      <c r="J88" s="131"/>
    </row>
    <row r="89" spans="1:10" s="12" customFormat="1" ht="29.25" thickBot="1" x14ac:dyDescent="0.3">
      <c r="A89" s="221" t="s">
        <v>168</v>
      </c>
      <c r="B89" s="159" t="s">
        <v>325</v>
      </c>
      <c r="C89" s="243" t="s">
        <v>477</v>
      </c>
      <c r="D89" s="244" t="s">
        <v>166</v>
      </c>
      <c r="E89" s="245">
        <v>440</v>
      </c>
      <c r="F89" s="19">
        <v>6.73</v>
      </c>
      <c r="G89" s="139">
        <f t="shared" si="0"/>
        <v>2961.2</v>
      </c>
      <c r="H89" s="165" t="s">
        <v>69</v>
      </c>
      <c r="I89" s="166">
        <f>ROUND(SUM(G68:G89),2)</f>
        <v>715489.33</v>
      </c>
      <c r="J89" s="131"/>
    </row>
    <row r="90" spans="1:10" s="12" customFormat="1" ht="30" customHeight="1" x14ac:dyDescent="0.25">
      <c r="A90" s="188" t="s">
        <v>191</v>
      </c>
      <c r="B90" s="152" t="s">
        <v>193</v>
      </c>
      <c r="C90" s="229" t="s">
        <v>183</v>
      </c>
      <c r="D90" s="230" t="s">
        <v>132</v>
      </c>
      <c r="E90" s="231">
        <v>9425</v>
      </c>
      <c r="F90" s="16">
        <v>20.170000000000002</v>
      </c>
      <c r="G90" s="164">
        <f t="shared" si="0"/>
        <v>190102.25</v>
      </c>
      <c r="H90" s="298" t="s">
        <v>130</v>
      </c>
      <c r="I90" s="131"/>
      <c r="J90" s="131"/>
    </row>
    <row r="91" spans="1:10" s="12" customFormat="1" x14ac:dyDescent="0.25">
      <c r="A91" s="221" t="s">
        <v>191</v>
      </c>
      <c r="B91" s="155" t="s">
        <v>194</v>
      </c>
      <c r="C91" s="240" t="s">
        <v>478</v>
      </c>
      <c r="D91" s="223" t="s">
        <v>132</v>
      </c>
      <c r="E91" s="224">
        <v>8350</v>
      </c>
      <c r="F91" s="17">
        <v>14.48</v>
      </c>
      <c r="G91" s="138">
        <f t="shared" si="0"/>
        <v>120908</v>
      </c>
      <c r="H91" s="299"/>
      <c r="I91" s="131"/>
      <c r="J91" s="131"/>
    </row>
    <row r="92" spans="1:10" s="12" customFormat="1" x14ac:dyDescent="0.25">
      <c r="A92" s="221" t="s">
        <v>191</v>
      </c>
      <c r="B92" s="155" t="s">
        <v>195</v>
      </c>
      <c r="C92" s="240" t="s">
        <v>184</v>
      </c>
      <c r="D92" s="223" t="s">
        <v>132</v>
      </c>
      <c r="E92" s="224">
        <v>2825</v>
      </c>
      <c r="F92" s="17">
        <v>16.059999999999999</v>
      </c>
      <c r="G92" s="138">
        <f t="shared" si="0"/>
        <v>45369.5</v>
      </c>
      <c r="H92" s="299"/>
      <c r="I92" s="131"/>
      <c r="J92" s="131"/>
    </row>
    <row r="93" spans="1:10" s="12" customFormat="1" ht="25.5" x14ac:dyDescent="0.25">
      <c r="A93" s="221" t="s">
        <v>191</v>
      </c>
      <c r="B93" s="155" t="s">
        <v>196</v>
      </c>
      <c r="C93" s="240" t="s">
        <v>185</v>
      </c>
      <c r="D93" s="223" t="s">
        <v>136</v>
      </c>
      <c r="E93" s="224">
        <v>27855</v>
      </c>
      <c r="F93" s="17">
        <v>10.58</v>
      </c>
      <c r="G93" s="138">
        <f t="shared" si="0"/>
        <v>294705.90000000002</v>
      </c>
      <c r="H93" s="299"/>
      <c r="I93" s="131"/>
      <c r="J93" s="131"/>
    </row>
    <row r="94" spans="1:10" s="12" customFormat="1" ht="25.5" x14ac:dyDescent="0.25">
      <c r="A94" s="221" t="s">
        <v>191</v>
      </c>
      <c r="B94" s="155" t="s">
        <v>197</v>
      </c>
      <c r="C94" s="240" t="s">
        <v>186</v>
      </c>
      <c r="D94" s="223" t="s">
        <v>136</v>
      </c>
      <c r="E94" s="224">
        <v>23144</v>
      </c>
      <c r="F94" s="17">
        <v>15.28</v>
      </c>
      <c r="G94" s="138">
        <f t="shared" si="0"/>
        <v>353640.32</v>
      </c>
      <c r="H94" s="299"/>
      <c r="I94" s="131"/>
      <c r="J94" s="131"/>
    </row>
    <row r="95" spans="1:10" s="12" customFormat="1" ht="41.25" customHeight="1" x14ac:dyDescent="0.25">
      <c r="A95" s="221" t="s">
        <v>191</v>
      </c>
      <c r="B95" s="155" t="s">
        <v>198</v>
      </c>
      <c r="C95" s="240" t="s">
        <v>187</v>
      </c>
      <c r="D95" s="223" t="s">
        <v>136</v>
      </c>
      <c r="E95" s="241">
        <v>23144</v>
      </c>
      <c r="F95" s="18">
        <v>0.5</v>
      </c>
      <c r="G95" s="138">
        <f t="shared" si="0"/>
        <v>11572</v>
      </c>
      <c r="H95" s="299"/>
      <c r="I95" s="131"/>
      <c r="J95" s="131"/>
    </row>
    <row r="96" spans="1:10" s="12" customFormat="1" ht="41.25" customHeight="1" x14ac:dyDescent="0.25">
      <c r="A96" s="221" t="s">
        <v>191</v>
      </c>
      <c r="B96" s="155" t="s">
        <v>199</v>
      </c>
      <c r="C96" s="246" t="s">
        <v>715</v>
      </c>
      <c r="D96" s="223" t="s">
        <v>136</v>
      </c>
      <c r="E96" s="224">
        <v>22883</v>
      </c>
      <c r="F96" s="18">
        <v>17.36</v>
      </c>
      <c r="G96" s="138">
        <f t="shared" si="0"/>
        <v>397248.88</v>
      </c>
      <c r="H96" s="299"/>
      <c r="I96" s="131"/>
      <c r="J96" s="131"/>
    </row>
    <row r="97" spans="1:10" s="12" customFormat="1" ht="41.25" customHeight="1" x14ac:dyDescent="0.25">
      <c r="A97" s="221" t="s">
        <v>191</v>
      </c>
      <c r="B97" s="155" t="s">
        <v>200</v>
      </c>
      <c r="C97" s="240" t="s">
        <v>188</v>
      </c>
      <c r="D97" s="223" t="s">
        <v>136</v>
      </c>
      <c r="E97" s="241">
        <v>22883</v>
      </c>
      <c r="F97" s="20">
        <v>0.44</v>
      </c>
      <c r="G97" s="145">
        <f t="shared" si="0"/>
        <v>10068.52</v>
      </c>
      <c r="H97" s="299"/>
      <c r="I97" s="131"/>
      <c r="J97" s="131"/>
    </row>
    <row r="98" spans="1:10" s="12" customFormat="1" ht="41.25" customHeight="1" x14ac:dyDescent="0.25">
      <c r="A98" s="221" t="s">
        <v>191</v>
      </c>
      <c r="B98" s="155" t="s">
        <v>201</v>
      </c>
      <c r="C98" s="240" t="s">
        <v>189</v>
      </c>
      <c r="D98" s="223" t="s">
        <v>136</v>
      </c>
      <c r="E98" s="224">
        <v>22796</v>
      </c>
      <c r="F98" s="20">
        <v>12.35</v>
      </c>
      <c r="G98" s="145">
        <f t="shared" si="0"/>
        <v>281530.59999999998</v>
      </c>
      <c r="H98" s="299"/>
      <c r="I98" s="131"/>
      <c r="J98" s="131"/>
    </row>
    <row r="99" spans="1:10" s="12" customFormat="1" ht="33.75" customHeight="1" thickBot="1" x14ac:dyDescent="0.3">
      <c r="A99" s="196" t="s">
        <v>191</v>
      </c>
      <c r="B99" s="159" t="s">
        <v>479</v>
      </c>
      <c r="C99" s="243" t="s">
        <v>190</v>
      </c>
      <c r="D99" s="244" t="s">
        <v>136</v>
      </c>
      <c r="E99" s="244">
        <v>22796</v>
      </c>
      <c r="F99" s="19">
        <v>0.38</v>
      </c>
      <c r="G99" s="139">
        <f t="shared" si="0"/>
        <v>8662.48</v>
      </c>
      <c r="H99" s="299"/>
      <c r="I99" s="143"/>
      <c r="J99" s="131"/>
    </row>
    <row r="100" spans="1:10" s="12" customFormat="1" ht="33.75" customHeight="1" x14ac:dyDescent="0.25">
      <c r="A100" s="221" t="s">
        <v>480</v>
      </c>
      <c r="B100" s="152" t="s">
        <v>192</v>
      </c>
      <c r="C100" s="229" t="s">
        <v>183</v>
      </c>
      <c r="D100" s="230" t="s">
        <v>132</v>
      </c>
      <c r="E100" s="231">
        <v>180</v>
      </c>
      <c r="F100" s="17">
        <v>20.05</v>
      </c>
      <c r="G100" s="135">
        <f t="shared" si="0"/>
        <v>3609</v>
      </c>
      <c r="H100" s="299"/>
      <c r="I100" s="143"/>
      <c r="J100" s="131"/>
    </row>
    <row r="101" spans="1:10" s="12" customFormat="1" ht="33.75" customHeight="1" x14ac:dyDescent="0.25">
      <c r="A101" s="221" t="s">
        <v>480</v>
      </c>
      <c r="B101" s="155" t="s">
        <v>202</v>
      </c>
      <c r="C101" s="240" t="s">
        <v>481</v>
      </c>
      <c r="D101" s="223" t="s">
        <v>132</v>
      </c>
      <c r="E101" s="224">
        <v>120</v>
      </c>
      <c r="F101" s="18">
        <v>16.489999999999998</v>
      </c>
      <c r="G101" s="135">
        <f t="shared" si="0"/>
        <v>1978.8</v>
      </c>
      <c r="H101" s="299"/>
      <c r="I101" s="143"/>
      <c r="J101" s="131"/>
    </row>
    <row r="102" spans="1:10" s="12" customFormat="1" ht="33.75" customHeight="1" x14ac:dyDescent="0.25">
      <c r="A102" s="221" t="s">
        <v>480</v>
      </c>
      <c r="B102" s="155" t="s">
        <v>203</v>
      </c>
      <c r="C102" s="240" t="s">
        <v>185</v>
      </c>
      <c r="D102" s="223" t="s">
        <v>136</v>
      </c>
      <c r="E102" s="224">
        <v>526</v>
      </c>
      <c r="F102" s="18">
        <v>13.08</v>
      </c>
      <c r="G102" s="135">
        <f t="shared" si="0"/>
        <v>6880.08</v>
      </c>
      <c r="H102" s="299"/>
      <c r="I102" s="143"/>
      <c r="J102" s="131"/>
    </row>
    <row r="103" spans="1:10" s="12" customFormat="1" ht="33.75" customHeight="1" x14ac:dyDescent="0.25">
      <c r="A103" s="221" t="s">
        <v>480</v>
      </c>
      <c r="B103" s="155" t="s">
        <v>204</v>
      </c>
      <c r="C103" s="240" t="s">
        <v>186</v>
      </c>
      <c r="D103" s="223" t="s">
        <v>136</v>
      </c>
      <c r="E103" s="224">
        <v>416</v>
      </c>
      <c r="F103" s="18">
        <v>19.52</v>
      </c>
      <c r="G103" s="135">
        <f t="shared" si="0"/>
        <v>8120.32</v>
      </c>
      <c r="H103" s="299"/>
      <c r="I103" s="143"/>
      <c r="J103" s="131"/>
    </row>
    <row r="104" spans="1:10" s="12" customFormat="1" ht="36.75" customHeight="1" x14ac:dyDescent="0.25">
      <c r="A104" s="221" t="s">
        <v>480</v>
      </c>
      <c r="B104" s="155" t="s">
        <v>205</v>
      </c>
      <c r="C104" s="240" t="s">
        <v>187</v>
      </c>
      <c r="D104" s="223" t="s">
        <v>136</v>
      </c>
      <c r="E104" s="241">
        <v>416</v>
      </c>
      <c r="F104" s="21">
        <v>1.28</v>
      </c>
      <c r="G104" s="135">
        <f t="shared" si="0"/>
        <v>532.48</v>
      </c>
      <c r="H104" s="299"/>
      <c r="I104" s="131"/>
      <c r="J104" s="131"/>
    </row>
    <row r="105" spans="1:10" s="12" customFormat="1" ht="36.75" customHeight="1" x14ac:dyDescent="0.25">
      <c r="A105" s="221" t="s">
        <v>480</v>
      </c>
      <c r="B105" s="155" t="s">
        <v>206</v>
      </c>
      <c r="C105" s="246" t="s">
        <v>716</v>
      </c>
      <c r="D105" s="223" t="s">
        <v>136</v>
      </c>
      <c r="E105" s="224">
        <v>412</v>
      </c>
      <c r="F105" s="21">
        <v>17.59</v>
      </c>
      <c r="G105" s="135">
        <f t="shared" si="0"/>
        <v>7247.08</v>
      </c>
      <c r="H105" s="299"/>
      <c r="I105" s="131"/>
      <c r="J105" s="131"/>
    </row>
    <row r="106" spans="1:10" s="12" customFormat="1" ht="36.75" customHeight="1" x14ac:dyDescent="0.25">
      <c r="A106" s="221" t="s">
        <v>480</v>
      </c>
      <c r="B106" s="155" t="s">
        <v>207</v>
      </c>
      <c r="C106" s="240" t="s">
        <v>188</v>
      </c>
      <c r="D106" s="223" t="s">
        <v>136</v>
      </c>
      <c r="E106" s="241">
        <v>412</v>
      </c>
      <c r="F106" s="21">
        <v>1.28</v>
      </c>
      <c r="G106" s="135">
        <f t="shared" si="0"/>
        <v>527.36</v>
      </c>
      <c r="H106" s="299"/>
      <c r="I106" s="131"/>
      <c r="J106" s="131"/>
    </row>
    <row r="107" spans="1:10" s="12" customFormat="1" ht="36.75" customHeight="1" x14ac:dyDescent="0.25">
      <c r="A107" s="221" t="s">
        <v>480</v>
      </c>
      <c r="B107" s="155" t="s">
        <v>208</v>
      </c>
      <c r="C107" s="240" t="s">
        <v>189</v>
      </c>
      <c r="D107" s="223" t="s">
        <v>136</v>
      </c>
      <c r="E107" s="224">
        <v>410</v>
      </c>
      <c r="F107" s="21">
        <v>17.03</v>
      </c>
      <c r="G107" s="135">
        <f t="shared" si="0"/>
        <v>6982.3</v>
      </c>
      <c r="H107" s="299"/>
      <c r="I107" s="131"/>
      <c r="J107" s="131"/>
    </row>
    <row r="108" spans="1:10" s="12" customFormat="1" ht="36.75" customHeight="1" thickBot="1" x14ac:dyDescent="0.3">
      <c r="A108" s="196" t="s">
        <v>480</v>
      </c>
      <c r="B108" s="159" t="s">
        <v>209</v>
      </c>
      <c r="C108" s="243" t="s">
        <v>190</v>
      </c>
      <c r="D108" s="244" t="s">
        <v>136</v>
      </c>
      <c r="E108" s="244">
        <v>410</v>
      </c>
      <c r="F108" s="23">
        <v>0.76</v>
      </c>
      <c r="G108" s="139">
        <f t="shared" si="0"/>
        <v>311.60000000000002</v>
      </c>
      <c r="H108" s="299"/>
      <c r="I108" s="131"/>
      <c r="J108" s="131"/>
    </row>
    <row r="109" spans="1:10" s="12" customFormat="1" ht="36.75" customHeight="1" x14ac:dyDescent="0.25">
      <c r="A109" s="247" t="s">
        <v>482</v>
      </c>
      <c r="B109" s="206" t="s">
        <v>218</v>
      </c>
      <c r="C109" s="248" t="s">
        <v>183</v>
      </c>
      <c r="D109" s="249" t="s">
        <v>132</v>
      </c>
      <c r="E109" s="250">
        <v>110</v>
      </c>
      <c r="F109" s="48">
        <v>20.05</v>
      </c>
      <c r="G109" s="164">
        <f t="shared" si="0"/>
        <v>2205.5</v>
      </c>
      <c r="H109" s="299"/>
      <c r="I109" s="143"/>
      <c r="J109" s="131"/>
    </row>
    <row r="110" spans="1:10" s="12" customFormat="1" ht="36.75" customHeight="1" x14ac:dyDescent="0.25">
      <c r="A110" s="251" t="s">
        <v>482</v>
      </c>
      <c r="B110" s="155" t="s">
        <v>219</v>
      </c>
      <c r="C110" s="240" t="s">
        <v>210</v>
      </c>
      <c r="D110" s="223" t="s">
        <v>132</v>
      </c>
      <c r="E110" s="224">
        <v>190</v>
      </c>
      <c r="F110" s="22">
        <v>17.22</v>
      </c>
      <c r="G110" s="138">
        <f t="shared" si="0"/>
        <v>3271.8</v>
      </c>
      <c r="H110" s="299"/>
      <c r="I110" s="143"/>
      <c r="J110" s="131"/>
    </row>
    <row r="111" spans="1:10" s="12" customFormat="1" ht="36.75" customHeight="1" x14ac:dyDescent="0.25">
      <c r="A111" s="251" t="s">
        <v>482</v>
      </c>
      <c r="B111" s="155" t="s">
        <v>220</v>
      </c>
      <c r="C111" s="240" t="s">
        <v>215</v>
      </c>
      <c r="D111" s="241" t="s">
        <v>136</v>
      </c>
      <c r="E111" s="241">
        <v>342</v>
      </c>
      <c r="F111" s="22">
        <v>59.07</v>
      </c>
      <c r="G111" s="138">
        <f t="shared" si="0"/>
        <v>20201.939999999999</v>
      </c>
      <c r="H111" s="299"/>
      <c r="I111" s="143"/>
      <c r="J111" s="131"/>
    </row>
    <row r="112" spans="1:10" s="12" customFormat="1" ht="36.75" customHeight="1" x14ac:dyDescent="0.25">
      <c r="A112" s="251" t="s">
        <v>482</v>
      </c>
      <c r="B112" s="155" t="s">
        <v>221</v>
      </c>
      <c r="C112" s="240" t="s">
        <v>216</v>
      </c>
      <c r="D112" s="241" t="s">
        <v>136</v>
      </c>
      <c r="E112" s="241">
        <v>342</v>
      </c>
      <c r="F112" s="22">
        <v>18.45</v>
      </c>
      <c r="G112" s="138">
        <f t="shared" si="0"/>
        <v>6309.9</v>
      </c>
      <c r="H112" s="299"/>
      <c r="I112" s="143"/>
      <c r="J112" s="131"/>
    </row>
    <row r="113" spans="1:10" s="12" customFormat="1" ht="82.5" customHeight="1" x14ac:dyDescent="0.25">
      <c r="A113" s="251" t="s">
        <v>482</v>
      </c>
      <c r="B113" s="155" t="s">
        <v>222</v>
      </c>
      <c r="C113" s="252" t="s">
        <v>724</v>
      </c>
      <c r="D113" s="241" t="s">
        <v>117</v>
      </c>
      <c r="E113" s="241">
        <v>66</v>
      </c>
      <c r="F113" s="22">
        <v>320.41000000000003</v>
      </c>
      <c r="G113" s="138">
        <f t="shared" si="0"/>
        <v>21147.06</v>
      </c>
      <c r="H113" s="299"/>
      <c r="I113" s="143"/>
      <c r="J113" s="131"/>
    </row>
    <row r="114" spans="1:10" s="12" customFormat="1" ht="15.75" thickBot="1" x14ac:dyDescent="0.3">
      <c r="A114" s="253" t="s">
        <v>482</v>
      </c>
      <c r="B114" s="159" t="s">
        <v>223</v>
      </c>
      <c r="C114" s="243" t="s">
        <v>217</v>
      </c>
      <c r="D114" s="244" t="s">
        <v>136</v>
      </c>
      <c r="E114" s="244">
        <v>342</v>
      </c>
      <c r="F114" s="49">
        <v>119.62</v>
      </c>
      <c r="G114" s="139">
        <f t="shared" si="0"/>
        <v>40910.04</v>
      </c>
      <c r="H114" s="299"/>
      <c r="I114" s="143"/>
      <c r="J114" s="131"/>
    </row>
    <row r="115" spans="1:10" s="12" customFormat="1" ht="36.75" customHeight="1" x14ac:dyDescent="0.25">
      <c r="A115" s="221" t="s">
        <v>483</v>
      </c>
      <c r="B115" s="152" t="s">
        <v>484</v>
      </c>
      <c r="C115" s="229" t="s">
        <v>224</v>
      </c>
      <c r="D115" s="230" t="s">
        <v>132</v>
      </c>
      <c r="E115" s="231">
        <v>1990</v>
      </c>
      <c r="F115" s="24">
        <v>16.100000000000001</v>
      </c>
      <c r="G115" s="135">
        <f t="shared" si="0"/>
        <v>32039</v>
      </c>
      <c r="H115" s="299"/>
      <c r="I115" s="143"/>
      <c r="J115" s="131"/>
    </row>
    <row r="116" spans="1:10" s="12" customFormat="1" ht="36.75" customHeight="1" x14ac:dyDescent="0.25">
      <c r="A116" s="193" t="s">
        <v>483</v>
      </c>
      <c r="B116" s="155" t="s">
        <v>485</v>
      </c>
      <c r="C116" s="222" t="s">
        <v>211</v>
      </c>
      <c r="D116" s="223" t="s">
        <v>136</v>
      </c>
      <c r="E116" s="224">
        <v>531</v>
      </c>
      <c r="F116" s="22">
        <v>12.69</v>
      </c>
      <c r="G116" s="138">
        <f t="shared" si="0"/>
        <v>6738.39</v>
      </c>
      <c r="H116" s="299"/>
      <c r="I116" s="143"/>
      <c r="J116" s="131"/>
    </row>
    <row r="117" spans="1:10" s="12" customFormat="1" ht="36.75" customHeight="1" x14ac:dyDescent="0.25">
      <c r="A117" s="193" t="s">
        <v>483</v>
      </c>
      <c r="B117" s="155" t="s">
        <v>486</v>
      </c>
      <c r="C117" s="222" t="s">
        <v>185</v>
      </c>
      <c r="D117" s="223" t="s">
        <v>136</v>
      </c>
      <c r="E117" s="224">
        <v>955</v>
      </c>
      <c r="F117" s="22">
        <v>13.93</v>
      </c>
      <c r="G117" s="138">
        <f t="shared" si="0"/>
        <v>13303.15</v>
      </c>
      <c r="H117" s="299"/>
      <c r="I117" s="143"/>
      <c r="J117" s="131"/>
    </row>
    <row r="118" spans="1:10" s="12" customFormat="1" ht="36.75" customHeight="1" x14ac:dyDescent="0.25">
      <c r="A118" s="193" t="s">
        <v>483</v>
      </c>
      <c r="B118" s="155" t="s">
        <v>487</v>
      </c>
      <c r="C118" s="222" t="s">
        <v>225</v>
      </c>
      <c r="D118" s="223" t="s">
        <v>136</v>
      </c>
      <c r="E118" s="224">
        <v>680</v>
      </c>
      <c r="F118" s="22">
        <v>24.95</v>
      </c>
      <c r="G118" s="138">
        <f t="shared" si="0"/>
        <v>16966</v>
      </c>
      <c r="H118" s="299"/>
      <c r="I118" s="143"/>
      <c r="J118" s="131"/>
    </row>
    <row r="119" spans="1:10" s="12" customFormat="1" ht="36.75" customHeight="1" x14ac:dyDescent="0.25">
      <c r="A119" s="193" t="s">
        <v>483</v>
      </c>
      <c r="B119" s="155" t="s">
        <v>488</v>
      </c>
      <c r="C119" s="222" t="s">
        <v>226</v>
      </c>
      <c r="D119" s="223" t="s">
        <v>136</v>
      </c>
      <c r="E119" s="224">
        <v>60</v>
      </c>
      <c r="F119" s="22">
        <v>24.95</v>
      </c>
      <c r="G119" s="138">
        <f t="shared" si="0"/>
        <v>1497</v>
      </c>
      <c r="H119" s="299"/>
      <c r="I119" s="143"/>
      <c r="J119" s="131"/>
    </row>
    <row r="120" spans="1:10" s="12" customFormat="1" ht="36.75" customHeight="1" x14ac:dyDescent="0.25">
      <c r="A120" s="193" t="s">
        <v>483</v>
      </c>
      <c r="B120" s="155" t="s">
        <v>489</v>
      </c>
      <c r="C120" s="240" t="s">
        <v>167</v>
      </c>
      <c r="D120" s="223" t="s">
        <v>136</v>
      </c>
      <c r="E120" s="241">
        <v>531</v>
      </c>
      <c r="F120" s="22">
        <v>4.0199999999999996</v>
      </c>
      <c r="G120" s="138">
        <f t="shared" si="0"/>
        <v>2134.62</v>
      </c>
      <c r="H120" s="299"/>
      <c r="I120" s="143"/>
      <c r="J120" s="131"/>
    </row>
    <row r="121" spans="1:10" s="12" customFormat="1" ht="36.75" customHeight="1" x14ac:dyDescent="0.25">
      <c r="A121" s="193" t="s">
        <v>483</v>
      </c>
      <c r="B121" s="155" t="s">
        <v>490</v>
      </c>
      <c r="C121" s="222" t="s">
        <v>212</v>
      </c>
      <c r="D121" s="223" t="s">
        <v>136</v>
      </c>
      <c r="E121" s="241">
        <v>531</v>
      </c>
      <c r="F121" s="22">
        <v>28.23</v>
      </c>
      <c r="G121" s="138">
        <f t="shared" si="0"/>
        <v>14990.13</v>
      </c>
      <c r="H121" s="299"/>
      <c r="I121" s="143"/>
      <c r="J121" s="131"/>
    </row>
    <row r="122" spans="1:10" s="12" customFormat="1" ht="36.75" customHeight="1" x14ac:dyDescent="0.25">
      <c r="A122" s="193" t="s">
        <v>483</v>
      </c>
      <c r="B122" s="155" t="s">
        <v>491</v>
      </c>
      <c r="C122" s="222" t="s">
        <v>227</v>
      </c>
      <c r="D122" s="223" t="s">
        <v>136</v>
      </c>
      <c r="E122" s="224">
        <v>180</v>
      </c>
      <c r="F122" s="22">
        <v>7.67</v>
      </c>
      <c r="G122" s="138">
        <f t="shared" si="0"/>
        <v>1380.6</v>
      </c>
      <c r="H122" s="299"/>
      <c r="I122" s="143"/>
      <c r="J122" s="131"/>
    </row>
    <row r="123" spans="1:10" s="12" customFormat="1" ht="36.75" customHeight="1" x14ac:dyDescent="0.25">
      <c r="A123" s="193" t="s">
        <v>483</v>
      </c>
      <c r="B123" s="155" t="s">
        <v>492</v>
      </c>
      <c r="C123" s="222" t="s">
        <v>228</v>
      </c>
      <c r="D123" s="223" t="s">
        <v>103</v>
      </c>
      <c r="E123" s="224">
        <v>6</v>
      </c>
      <c r="F123" s="22">
        <v>863.6</v>
      </c>
      <c r="G123" s="138">
        <f t="shared" si="0"/>
        <v>5181.6000000000004</v>
      </c>
      <c r="H123" s="299"/>
      <c r="I123" s="143"/>
      <c r="J123" s="131"/>
    </row>
    <row r="124" spans="1:10" s="12" customFormat="1" ht="36.75" customHeight="1" x14ac:dyDescent="0.25">
      <c r="A124" s="193" t="s">
        <v>483</v>
      </c>
      <c r="B124" s="155" t="s">
        <v>493</v>
      </c>
      <c r="C124" s="222" t="s">
        <v>229</v>
      </c>
      <c r="D124" s="223" t="s">
        <v>103</v>
      </c>
      <c r="E124" s="224">
        <v>11</v>
      </c>
      <c r="F124" s="22">
        <v>163.75</v>
      </c>
      <c r="G124" s="138">
        <f t="shared" si="0"/>
        <v>1801.25</v>
      </c>
      <c r="H124" s="299"/>
      <c r="I124" s="143"/>
      <c r="J124" s="131"/>
    </row>
    <row r="125" spans="1:10" s="12" customFormat="1" ht="36.75" customHeight="1" x14ac:dyDescent="0.25">
      <c r="A125" s="193" t="s">
        <v>483</v>
      </c>
      <c r="B125" s="155" t="s">
        <v>494</v>
      </c>
      <c r="C125" s="222" t="s">
        <v>230</v>
      </c>
      <c r="D125" s="223" t="s">
        <v>132</v>
      </c>
      <c r="E125" s="224">
        <v>9</v>
      </c>
      <c r="F125" s="22">
        <v>9.99</v>
      </c>
      <c r="G125" s="138">
        <f t="shared" si="0"/>
        <v>89.91</v>
      </c>
      <c r="H125" s="299"/>
      <c r="I125" s="143"/>
      <c r="J125" s="131"/>
    </row>
    <row r="126" spans="1:10" s="12" customFormat="1" ht="36.75" customHeight="1" x14ac:dyDescent="0.25">
      <c r="A126" s="193" t="s">
        <v>483</v>
      </c>
      <c r="B126" s="155" t="s">
        <v>495</v>
      </c>
      <c r="C126" s="222" t="s">
        <v>499</v>
      </c>
      <c r="D126" s="223" t="s">
        <v>136</v>
      </c>
      <c r="E126" s="224">
        <v>620</v>
      </c>
      <c r="F126" s="22">
        <v>0.83</v>
      </c>
      <c r="G126" s="138">
        <f t="shared" si="0"/>
        <v>514.6</v>
      </c>
      <c r="H126" s="299"/>
      <c r="I126" s="143"/>
      <c r="J126" s="131"/>
    </row>
    <row r="127" spans="1:10" s="12" customFormat="1" ht="36.75" customHeight="1" x14ac:dyDescent="0.25">
      <c r="A127" s="193" t="s">
        <v>483</v>
      </c>
      <c r="B127" s="155" t="s">
        <v>496</v>
      </c>
      <c r="C127" s="222" t="s">
        <v>231</v>
      </c>
      <c r="D127" s="223" t="s">
        <v>136</v>
      </c>
      <c r="E127" s="224">
        <v>410</v>
      </c>
      <c r="F127" s="22">
        <v>7.3</v>
      </c>
      <c r="G127" s="138">
        <f t="shared" si="0"/>
        <v>2993</v>
      </c>
      <c r="H127" s="299"/>
      <c r="I127" s="143"/>
      <c r="J127" s="131"/>
    </row>
    <row r="128" spans="1:10" s="12" customFormat="1" ht="36.75" customHeight="1" thickBot="1" x14ac:dyDescent="0.3">
      <c r="A128" s="193" t="s">
        <v>483</v>
      </c>
      <c r="B128" s="155" t="s">
        <v>497</v>
      </c>
      <c r="C128" s="222" t="s">
        <v>232</v>
      </c>
      <c r="D128" s="223" t="s">
        <v>136</v>
      </c>
      <c r="E128" s="224">
        <v>410</v>
      </c>
      <c r="F128" s="22">
        <v>4.34</v>
      </c>
      <c r="G128" s="138">
        <f t="shared" si="0"/>
        <v>1779.4</v>
      </c>
      <c r="H128" s="300"/>
      <c r="I128" s="143"/>
      <c r="J128" s="131"/>
    </row>
    <row r="129" spans="1:10" s="12" customFormat="1" ht="29.25" thickBot="1" x14ac:dyDescent="0.3">
      <c r="A129" s="193" t="s">
        <v>483</v>
      </c>
      <c r="B129" s="159" t="s">
        <v>498</v>
      </c>
      <c r="C129" s="226" t="s">
        <v>233</v>
      </c>
      <c r="D129" s="227" t="s">
        <v>117</v>
      </c>
      <c r="E129" s="228">
        <v>243</v>
      </c>
      <c r="F129" s="18">
        <v>1.97</v>
      </c>
      <c r="G129" s="138">
        <f t="shared" si="0"/>
        <v>478.71</v>
      </c>
      <c r="H129" s="165" t="s">
        <v>70</v>
      </c>
      <c r="I129" s="166">
        <f>ROUND(SUM(G90:G129),2)</f>
        <v>1945931.07</v>
      </c>
      <c r="J129" s="131"/>
    </row>
    <row r="130" spans="1:10" s="12" customFormat="1" ht="28.15" customHeight="1" x14ac:dyDescent="0.25">
      <c r="A130" s="188" t="s">
        <v>234</v>
      </c>
      <c r="B130" s="152" t="s">
        <v>235</v>
      </c>
      <c r="C130" s="229" t="s">
        <v>244</v>
      </c>
      <c r="D130" s="230" t="s">
        <v>132</v>
      </c>
      <c r="E130" s="231">
        <v>9425</v>
      </c>
      <c r="F130" s="16"/>
      <c r="G130" s="164">
        <f t="shared" ref="G130:G154" si="4">ROUND((E130*F130),2)</f>
        <v>0</v>
      </c>
      <c r="H130" s="301" t="s">
        <v>130</v>
      </c>
      <c r="I130" s="131"/>
      <c r="J130" s="131"/>
    </row>
    <row r="131" spans="1:10" s="12" customFormat="1" x14ac:dyDescent="0.25">
      <c r="A131" s="221" t="s">
        <v>234</v>
      </c>
      <c r="B131" s="155" t="s">
        <v>236</v>
      </c>
      <c r="C131" s="240" t="s">
        <v>501</v>
      </c>
      <c r="D131" s="223" t="s">
        <v>132</v>
      </c>
      <c r="E131" s="224">
        <v>8200</v>
      </c>
      <c r="F131" s="17"/>
      <c r="G131" s="138">
        <f t="shared" si="4"/>
        <v>0</v>
      </c>
      <c r="H131" s="302"/>
      <c r="I131" s="131"/>
      <c r="J131" s="131"/>
    </row>
    <row r="132" spans="1:10" s="12" customFormat="1" x14ac:dyDescent="0.25">
      <c r="A132" s="221" t="s">
        <v>234</v>
      </c>
      <c r="B132" s="155" t="s">
        <v>237</v>
      </c>
      <c r="C132" s="240" t="s">
        <v>245</v>
      </c>
      <c r="D132" s="223" t="s">
        <v>132</v>
      </c>
      <c r="E132" s="224">
        <v>2735</v>
      </c>
      <c r="F132" s="17"/>
      <c r="G132" s="138">
        <f t="shared" si="4"/>
        <v>0</v>
      </c>
      <c r="H132" s="302"/>
      <c r="I132" s="131"/>
      <c r="J132" s="131"/>
    </row>
    <row r="133" spans="1:10" s="12" customFormat="1" ht="25.5" x14ac:dyDescent="0.25">
      <c r="A133" s="221" t="s">
        <v>234</v>
      </c>
      <c r="B133" s="155" t="s">
        <v>238</v>
      </c>
      <c r="C133" s="240" t="s">
        <v>246</v>
      </c>
      <c r="D133" s="223" t="s">
        <v>136</v>
      </c>
      <c r="E133" s="224">
        <v>27855</v>
      </c>
      <c r="F133" s="17"/>
      <c r="G133" s="138">
        <f t="shared" si="4"/>
        <v>0</v>
      </c>
      <c r="H133" s="302"/>
      <c r="I133" s="131"/>
      <c r="J133" s="131"/>
    </row>
    <row r="134" spans="1:10" s="12" customFormat="1" ht="25.5" x14ac:dyDescent="0.25">
      <c r="A134" s="221" t="s">
        <v>234</v>
      </c>
      <c r="B134" s="155" t="s">
        <v>239</v>
      </c>
      <c r="C134" s="240" t="s">
        <v>186</v>
      </c>
      <c r="D134" s="223" t="s">
        <v>136</v>
      </c>
      <c r="E134" s="224">
        <v>23144</v>
      </c>
      <c r="F134" s="17"/>
      <c r="G134" s="138">
        <f t="shared" si="4"/>
        <v>0</v>
      </c>
      <c r="H134" s="302"/>
      <c r="I134" s="131"/>
      <c r="J134" s="131"/>
    </row>
    <row r="135" spans="1:10" s="12" customFormat="1" x14ac:dyDescent="0.25">
      <c r="A135" s="221" t="s">
        <v>234</v>
      </c>
      <c r="B135" s="155" t="s">
        <v>240</v>
      </c>
      <c r="C135" s="240" t="s">
        <v>187</v>
      </c>
      <c r="D135" s="223" t="s">
        <v>136</v>
      </c>
      <c r="E135" s="224">
        <v>23144</v>
      </c>
      <c r="F135" s="18"/>
      <c r="G135" s="138">
        <f t="shared" si="4"/>
        <v>0</v>
      </c>
      <c r="H135" s="302"/>
      <c r="I135" s="131"/>
      <c r="J135" s="131"/>
    </row>
    <row r="136" spans="1:10" s="12" customFormat="1" ht="25.5" x14ac:dyDescent="0.25">
      <c r="A136" s="221" t="s">
        <v>234</v>
      </c>
      <c r="B136" s="155" t="s">
        <v>241</v>
      </c>
      <c r="C136" s="246" t="s">
        <v>715</v>
      </c>
      <c r="D136" s="223" t="s">
        <v>136</v>
      </c>
      <c r="E136" s="224">
        <v>22883</v>
      </c>
      <c r="F136" s="18"/>
      <c r="G136" s="138">
        <f t="shared" si="4"/>
        <v>0</v>
      </c>
      <c r="H136" s="302"/>
      <c r="I136" s="131"/>
      <c r="J136" s="131"/>
    </row>
    <row r="137" spans="1:10" s="12" customFormat="1" x14ac:dyDescent="0.25">
      <c r="A137" s="221" t="s">
        <v>234</v>
      </c>
      <c r="B137" s="155" t="s">
        <v>242</v>
      </c>
      <c r="C137" s="240" t="s">
        <v>188</v>
      </c>
      <c r="D137" s="223" t="s">
        <v>136</v>
      </c>
      <c r="E137" s="224">
        <v>22883</v>
      </c>
      <c r="F137" s="20"/>
      <c r="G137" s="138">
        <f t="shared" si="4"/>
        <v>0</v>
      </c>
      <c r="H137" s="302"/>
      <c r="I137" s="131"/>
      <c r="J137" s="131"/>
    </row>
    <row r="138" spans="1:10" s="12" customFormat="1" x14ac:dyDescent="0.25">
      <c r="A138" s="221" t="s">
        <v>234</v>
      </c>
      <c r="B138" s="155" t="s">
        <v>243</v>
      </c>
      <c r="C138" s="240" t="s">
        <v>189</v>
      </c>
      <c r="D138" s="223" t="s">
        <v>136</v>
      </c>
      <c r="E138" s="224">
        <v>22796</v>
      </c>
      <c r="F138" s="20"/>
      <c r="G138" s="145">
        <f t="shared" si="4"/>
        <v>0</v>
      </c>
      <c r="H138" s="302"/>
      <c r="I138" s="131"/>
      <c r="J138" s="131"/>
    </row>
    <row r="139" spans="1:10" s="12" customFormat="1" ht="15.75" thickBot="1" x14ac:dyDescent="0.3">
      <c r="A139" s="196" t="s">
        <v>234</v>
      </c>
      <c r="B139" s="159" t="s">
        <v>500</v>
      </c>
      <c r="C139" s="243" t="s">
        <v>190</v>
      </c>
      <c r="D139" s="244" t="s">
        <v>136</v>
      </c>
      <c r="E139" s="244">
        <v>22796</v>
      </c>
      <c r="F139" s="19"/>
      <c r="G139" s="139">
        <f t="shared" si="4"/>
        <v>0</v>
      </c>
      <c r="H139" s="302"/>
      <c r="I139" s="143"/>
      <c r="J139" s="131"/>
    </row>
    <row r="140" spans="1:10" s="12" customFormat="1" ht="30" x14ac:dyDescent="0.25">
      <c r="A140" s="221" t="s">
        <v>502</v>
      </c>
      <c r="B140" s="152" t="s">
        <v>247</v>
      </c>
      <c r="C140" s="229" t="s">
        <v>503</v>
      </c>
      <c r="D140" s="230" t="s">
        <v>132</v>
      </c>
      <c r="E140" s="231">
        <v>120</v>
      </c>
      <c r="F140" s="17"/>
      <c r="G140" s="135">
        <f t="shared" si="4"/>
        <v>0</v>
      </c>
      <c r="H140" s="302"/>
      <c r="I140" s="143"/>
      <c r="J140" s="131"/>
    </row>
    <row r="141" spans="1:10" s="12" customFormat="1" ht="30" x14ac:dyDescent="0.25">
      <c r="A141" s="221" t="s">
        <v>502</v>
      </c>
      <c r="B141" s="155" t="s">
        <v>248</v>
      </c>
      <c r="C141" s="240" t="s">
        <v>245</v>
      </c>
      <c r="D141" s="223" t="s">
        <v>132</v>
      </c>
      <c r="E141" s="224">
        <v>120</v>
      </c>
      <c r="F141" s="18"/>
      <c r="G141" s="135">
        <f t="shared" si="4"/>
        <v>0</v>
      </c>
      <c r="H141" s="302"/>
      <c r="I141" s="143"/>
      <c r="J141" s="131"/>
    </row>
    <row r="142" spans="1:10" s="12" customFormat="1" ht="30" x14ac:dyDescent="0.25">
      <c r="A142" s="221" t="s">
        <v>502</v>
      </c>
      <c r="B142" s="155" t="s">
        <v>249</v>
      </c>
      <c r="C142" s="240" t="s">
        <v>246</v>
      </c>
      <c r="D142" s="223" t="s">
        <v>136</v>
      </c>
      <c r="E142" s="224">
        <v>526</v>
      </c>
      <c r="F142" s="18"/>
      <c r="G142" s="135">
        <f t="shared" si="4"/>
        <v>0</v>
      </c>
      <c r="H142" s="302"/>
      <c r="I142" s="143"/>
      <c r="J142" s="131"/>
    </row>
    <row r="143" spans="1:10" s="12" customFormat="1" ht="21" customHeight="1" x14ac:dyDescent="0.25">
      <c r="A143" s="221" t="s">
        <v>502</v>
      </c>
      <c r="B143" s="155" t="s">
        <v>250</v>
      </c>
      <c r="C143" s="240" t="s">
        <v>186</v>
      </c>
      <c r="D143" s="223" t="s">
        <v>136</v>
      </c>
      <c r="E143" s="224">
        <v>416</v>
      </c>
      <c r="F143" s="18"/>
      <c r="G143" s="135">
        <f t="shared" si="4"/>
        <v>0</v>
      </c>
      <c r="H143" s="302"/>
      <c r="I143" s="143"/>
      <c r="J143" s="131"/>
    </row>
    <row r="144" spans="1:10" s="12" customFormat="1" ht="30" x14ac:dyDescent="0.25">
      <c r="A144" s="221" t="s">
        <v>502</v>
      </c>
      <c r="B144" s="155" t="s">
        <v>251</v>
      </c>
      <c r="C144" s="240" t="s">
        <v>187</v>
      </c>
      <c r="D144" s="223" t="s">
        <v>136</v>
      </c>
      <c r="E144" s="224">
        <v>416</v>
      </c>
      <c r="F144" s="21"/>
      <c r="G144" s="135">
        <f t="shared" si="4"/>
        <v>0</v>
      </c>
      <c r="H144" s="302"/>
      <c r="I144" s="131"/>
      <c r="J144" s="131"/>
    </row>
    <row r="145" spans="1:10" s="12" customFormat="1" ht="30" x14ac:dyDescent="0.25">
      <c r="A145" s="221" t="s">
        <v>502</v>
      </c>
      <c r="B145" s="155" t="s">
        <v>252</v>
      </c>
      <c r="C145" s="246" t="s">
        <v>716</v>
      </c>
      <c r="D145" s="223" t="s">
        <v>136</v>
      </c>
      <c r="E145" s="224">
        <v>412</v>
      </c>
      <c r="F145" s="21"/>
      <c r="G145" s="135">
        <f t="shared" si="4"/>
        <v>0</v>
      </c>
      <c r="H145" s="302"/>
      <c r="I145" s="131"/>
      <c r="J145" s="131"/>
    </row>
    <row r="146" spans="1:10" s="12" customFormat="1" ht="30" x14ac:dyDescent="0.25">
      <c r="A146" s="221" t="s">
        <v>502</v>
      </c>
      <c r="B146" s="155" t="s">
        <v>253</v>
      </c>
      <c r="C146" s="240" t="s">
        <v>188</v>
      </c>
      <c r="D146" s="223" t="s">
        <v>136</v>
      </c>
      <c r="E146" s="224">
        <v>412</v>
      </c>
      <c r="F146" s="21"/>
      <c r="G146" s="135">
        <f t="shared" si="4"/>
        <v>0</v>
      </c>
      <c r="H146" s="302"/>
      <c r="I146" s="131"/>
      <c r="J146" s="131"/>
    </row>
    <row r="147" spans="1:10" s="12" customFormat="1" ht="30" x14ac:dyDescent="0.25">
      <c r="A147" s="221" t="s">
        <v>502</v>
      </c>
      <c r="B147" s="155" t="s">
        <v>254</v>
      </c>
      <c r="C147" s="240" t="s">
        <v>189</v>
      </c>
      <c r="D147" s="223" t="s">
        <v>136</v>
      </c>
      <c r="E147" s="224">
        <v>410</v>
      </c>
      <c r="F147" s="21"/>
      <c r="G147" s="135">
        <f t="shared" si="4"/>
        <v>0</v>
      </c>
      <c r="H147" s="302"/>
      <c r="I147" s="131"/>
      <c r="J147" s="131"/>
    </row>
    <row r="148" spans="1:10" s="12" customFormat="1" ht="30.75" thickBot="1" x14ac:dyDescent="0.3">
      <c r="A148" s="196" t="s">
        <v>502</v>
      </c>
      <c r="B148" s="159" t="s">
        <v>255</v>
      </c>
      <c r="C148" s="243" t="s">
        <v>190</v>
      </c>
      <c r="D148" s="244" t="s">
        <v>136</v>
      </c>
      <c r="E148" s="228">
        <v>410</v>
      </c>
      <c r="F148" s="23"/>
      <c r="G148" s="139">
        <f t="shared" si="4"/>
        <v>0</v>
      </c>
      <c r="H148" s="302"/>
      <c r="I148" s="143"/>
      <c r="J148" s="131"/>
    </row>
    <row r="149" spans="1:10" s="12" customFormat="1" x14ac:dyDescent="0.25">
      <c r="A149" s="247" t="s">
        <v>504</v>
      </c>
      <c r="B149" s="188" t="s">
        <v>257</v>
      </c>
      <c r="C149" s="248" t="s">
        <v>244</v>
      </c>
      <c r="D149" s="249" t="s">
        <v>132</v>
      </c>
      <c r="E149" s="250">
        <v>105</v>
      </c>
      <c r="F149" s="16"/>
      <c r="G149" s="164">
        <f t="shared" si="4"/>
        <v>0</v>
      </c>
      <c r="H149" s="302"/>
      <c r="I149" s="131"/>
      <c r="J149" s="131"/>
    </row>
    <row r="150" spans="1:10" s="12" customFormat="1" x14ac:dyDescent="0.25">
      <c r="A150" s="251" t="s">
        <v>504</v>
      </c>
      <c r="B150" s="193" t="s">
        <v>258</v>
      </c>
      <c r="C150" s="240" t="s">
        <v>256</v>
      </c>
      <c r="D150" s="223" t="s">
        <v>132</v>
      </c>
      <c r="E150" s="224">
        <v>200</v>
      </c>
      <c r="F150" s="18"/>
      <c r="G150" s="138">
        <f t="shared" si="4"/>
        <v>0</v>
      </c>
      <c r="H150" s="302"/>
      <c r="I150" s="131"/>
      <c r="J150" s="131"/>
    </row>
    <row r="151" spans="1:10" s="12" customFormat="1" x14ac:dyDescent="0.25">
      <c r="A151" s="251" t="s">
        <v>504</v>
      </c>
      <c r="B151" s="193" t="s">
        <v>259</v>
      </c>
      <c r="C151" s="240" t="s">
        <v>215</v>
      </c>
      <c r="D151" s="241" t="s">
        <v>136</v>
      </c>
      <c r="E151" s="241">
        <v>342</v>
      </c>
      <c r="F151" s="18"/>
      <c r="G151" s="138">
        <f t="shared" si="4"/>
        <v>0</v>
      </c>
      <c r="H151" s="302"/>
      <c r="I151" s="131"/>
      <c r="J151" s="131"/>
    </row>
    <row r="152" spans="1:10" s="12" customFormat="1" x14ac:dyDescent="0.25">
      <c r="A152" s="251" t="s">
        <v>504</v>
      </c>
      <c r="B152" s="193" t="s">
        <v>260</v>
      </c>
      <c r="C152" s="240" t="s">
        <v>216</v>
      </c>
      <c r="D152" s="241" t="s">
        <v>136</v>
      </c>
      <c r="E152" s="241">
        <v>342</v>
      </c>
      <c r="F152" s="18"/>
      <c r="G152" s="138">
        <f t="shared" si="4"/>
        <v>0</v>
      </c>
      <c r="H152" s="302"/>
      <c r="I152" s="131"/>
      <c r="J152" s="131"/>
    </row>
    <row r="153" spans="1:10" s="12" customFormat="1" ht="78.75" customHeight="1" x14ac:dyDescent="0.25">
      <c r="A153" s="251" t="s">
        <v>504</v>
      </c>
      <c r="B153" s="193" t="s">
        <v>261</v>
      </c>
      <c r="C153" s="252" t="s">
        <v>724</v>
      </c>
      <c r="D153" s="241" t="s">
        <v>117</v>
      </c>
      <c r="E153" s="241">
        <v>66</v>
      </c>
      <c r="F153" s="18"/>
      <c r="G153" s="138">
        <f t="shared" si="4"/>
        <v>0</v>
      </c>
      <c r="H153" s="302"/>
      <c r="I153" s="131"/>
      <c r="J153" s="131"/>
    </row>
    <row r="154" spans="1:10" s="12" customFormat="1" ht="15.75" thickBot="1" x14ac:dyDescent="0.3">
      <c r="A154" s="253" t="s">
        <v>504</v>
      </c>
      <c r="B154" s="196" t="s">
        <v>262</v>
      </c>
      <c r="C154" s="243" t="s">
        <v>217</v>
      </c>
      <c r="D154" s="244" t="s">
        <v>136</v>
      </c>
      <c r="E154" s="244">
        <v>342</v>
      </c>
      <c r="F154" s="19"/>
      <c r="G154" s="139">
        <f t="shared" si="4"/>
        <v>0</v>
      </c>
      <c r="H154" s="302"/>
      <c r="I154" s="143"/>
      <c r="J154" s="131"/>
    </row>
    <row r="155" spans="1:10" s="12" customFormat="1" x14ac:dyDescent="0.25">
      <c r="A155" s="221" t="s">
        <v>505</v>
      </c>
      <c r="B155" s="221" t="s">
        <v>506</v>
      </c>
      <c r="C155" s="229" t="s">
        <v>520</v>
      </c>
      <c r="D155" s="230" t="s">
        <v>132</v>
      </c>
      <c r="E155" s="231">
        <v>1795</v>
      </c>
      <c r="F155" s="17"/>
      <c r="G155" s="135">
        <f t="shared" ref="G155:G168" si="5">ROUND((E155*F155),2)</f>
        <v>0</v>
      </c>
      <c r="H155" s="302"/>
      <c r="I155" s="131"/>
      <c r="J155" s="131"/>
    </row>
    <row r="156" spans="1:10" s="12" customFormat="1" ht="25.5" x14ac:dyDescent="0.25">
      <c r="A156" s="193" t="s">
        <v>505</v>
      </c>
      <c r="B156" s="193" t="s">
        <v>507</v>
      </c>
      <c r="C156" s="222" t="s">
        <v>263</v>
      </c>
      <c r="D156" s="223" t="s">
        <v>136</v>
      </c>
      <c r="E156" s="224">
        <v>1486</v>
      </c>
      <c r="F156" s="18"/>
      <c r="G156" s="138">
        <f t="shared" si="5"/>
        <v>0</v>
      </c>
      <c r="H156" s="302"/>
      <c r="I156" s="131"/>
      <c r="J156" s="131"/>
    </row>
    <row r="157" spans="1:10" s="12" customFormat="1" x14ac:dyDescent="0.25">
      <c r="A157" s="193" t="s">
        <v>505</v>
      </c>
      <c r="B157" s="193" t="s">
        <v>508</v>
      </c>
      <c r="C157" s="222" t="s">
        <v>225</v>
      </c>
      <c r="D157" s="223" t="s">
        <v>136</v>
      </c>
      <c r="E157" s="224">
        <v>680</v>
      </c>
      <c r="F157" s="18"/>
      <c r="G157" s="138">
        <f t="shared" si="5"/>
        <v>0</v>
      </c>
      <c r="H157" s="302"/>
      <c r="I157" s="131"/>
      <c r="J157" s="131"/>
    </row>
    <row r="158" spans="1:10" s="12" customFormat="1" ht="25.5" x14ac:dyDescent="0.25">
      <c r="A158" s="193" t="s">
        <v>505</v>
      </c>
      <c r="B158" s="193" t="s">
        <v>509</v>
      </c>
      <c r="C158" s="222" t="s">
        <v>226</v>
      </c>
      <c r="D158" s="223" t="s">
        <v>136</v>
      </c>
      <c r="E158" s="224">
        <v>60</v>
      </c>
      <c r="F158" s="18"/>
      <c r="G158" s="138">
        <f t="shared" si="5"/>
        <v>0</v>
      </c>
      <c r="H158" s="302"/>
      <c r="I158" s="131"/>
      <c r="J158" s="131"/>
    </row>
    <row r="159" spans="1:10" s="12" customFormat="1" x14ac:dyDescent="0.25">
      <c r="A159" s="193" t="s">
        <v>505</v>
      </c>
      <c r="B159" s="193" t="s">
        <v>510</v>
      </c>
      <c r="C159" s="240" t="s">
        <v>167</v>
      </c>
      <c r="D159" s="223" t="s">
        <v>136</v>
      </c>
      <c r="E159" s="224">
        <v>531</v>
      </c>
      <c r="F159" s="18"/>
      <c r="G159" s="138">
        <f t="shared" si="5"/>
        <v>0</v>
      </c>
      <c r="H159" s="302"/>
      <c r="I159" s="131"/>
      <c r="J159" s="131"/>
    </row>
    <row r="160" spans="1:10" s="12" customFormat="1" x14ac:dyDescent="0.25">
      <c r="A160" s="193" t="s">
        <v>505</v>
      </c>
      <c r="B160" s="193" t="s">
        <v>511</v>
      </c>
      <c r="C160" s="222" t="s">
        <v>212</v>
      </c>
      <c r="D160" s="223" t="s">
        <v>136</v>
      </c>
      <c r="E160" s="224">
        <v>531</v>
      </c>
      <c r="F160" s="18"/>
      <c r="G160" s="138">
        <f t="shared" si="5"/>
        <v>0</v>
      </c>
      <c r="H160" s="302"/>
      <c r="I160" s="131"/>
      <c r="J160" s="131"/>
    </row>
    <row r="161" spans="1:10" s="12" customFormat="1" ht="25.5" x14ac:dyDescent="0.25">
      <c r="A161" s="193" t="s">
        <v>505</v>
      </c>
      <c r="B161" s="193" t="s">
        <v>512</v>
      </c>
      <c r="C161" s="222" t="s">
        <v>227</v>
      </c>
      <c r="D161" s="223" t="s">
        <v>136</v>
      </c>
      <c r="E161" s="224">
        <v>180</v>
      </c>
      <c r="F161" s="18"/>
      <c r="G161" s="138">
        <f t="shared" si="5"/>
        <v>0</v>
      </c>
      <c r="H161" s="302"/>
      <c r="I161" s="131"/>
      <c r="J161" s="131"/>
    </row>
    <row r="162" spans="1:10" s="12" customFormat="1" x14ac:dyDescent="0.25">
      <c r="A162" s="193" t="s">
        <v>505</v>
      </c>
      <c r="B162" s="193" t="s">
        <v>513</v>
      </c>
      <c r="C162" s="222" t="s">
        <v>228</v>
      </c>
      <c r="D162" s="223" t="s">
        <v>103</v>
      </c>
      <c r="E162" s="224">
        <v>6</v>
      </c>
      <c r="F162" s="18"/>
      <c r="G162" s="138">
        <f t="shared" si="5"/>
        <v>0</v>
      </c>
      <c r="H162" s="302"/>
      <c r="I162" s="131"/>
      <c r="J162" s="131"/>
    </row>
    <row r="163" spans="1:10" s="12" customFormat="1" x14ac:dyDescent="0.25">
      <c r="A163" s="193" t="s">
        <v>505</v>
      </c>
      <c r="B163" s="193" t="s">
        <v>514</v>
      </c>
      <c r="C163" s="222" t="s">
        <v>229</v>
      </c>
      <c r="D163" s="223" t="s">
        <v>103</v>
      </c>
      <c r="E163" s="224">
        <v>11</v>
      </c>
      <c r="F163" s="18"/>
      <c r="G163" s="138">
        <f t="shared" si="5"/>
        <v>0</v>
      </c>
      <c r="H163" s="302"/>
      <c r="I163" s="131"/>
      <c r="J163" s="131"/>
    </row>
    <row r="164" spans="1:10" s="12" customFormat="1" x14ac:dyDescent="0.25">
      <c r="A164" s="193" t="s">
        <v>505</v>
      </c>
      <c r="B164" s="193" t="s">
        <v>515</v>
      </c>
      <c r="C164" s="222" t="s">
        <v>230</v>
      </c>
      <c r="D164" s="223" t="s">
        <v>132</v>
      </c>
      <c r="E164" s="224">
        <v>9</v>
      </c>
      <c r="F164" s="18"/>
      <c r="G164" s="138">
        <f t="shared" si="5"/>
        <v>0</v>
      </c>
      <c r="H164" s="302"/>
      <c r="I164" s="131"/>
      <c r="J164" s="131"/>
    </row>
    <row r="165" spans="1:10" s="12" customFormat="1" x14ac:dyDescent="0.25">
      <c r="A165" s="193" t="s">
        <v>505</v>
      </c>
      <c r="B165" s="193" t="s">
        <v>516</v>
      </c>
      <c r="C165" s="222" t="s">
        <v>499</v>
      </c>
      <c r="D165" s="223" t="s">
        <v>136</v>
      </c>
      <c r="E165" s="224">
        <v>620</v>
      </c>
      <c r="F165" s="18"/>
      <c r="G165" s="138">
        <f t="shared" si="5"/>
        <v>0</v>
      </c>
      <c r="H165" s="302"/>
      <c r="I165" s="131"/>
      <c r="J165" s="131"/>
    </row>
    <row r="166" spans="1:10" s="12" customFormat="1" x14ac:dyDescent="0.25">
      <c r="A166" s="193" t="s">
        <v>505</v>
      </c>
      <c r="B166" s="193" t="s">
        <v>517</v>
      </c>
      <c r="C166" s="222" t="s">
        <v>231</v>
      </c>
      <c r="D166" s="223" t="s">
        <v>136</v>
      </c>
      <c r="E166" s="224">
        <v>410</v>
      </c>
      <c r="F166" s="18"/>
      <c r="G166" s="138">
        <f t="shared" si="5"/>
        <v>0</v>
      </c>
      <c r="H166" s="302"/>
      <c r="I166" s="131"/>
      <c r="J166" s="131"/>
    </row>
    <row r="167" spans="1:10" s="12" customFormat="1" ht="26.25" thickBot="1" x14ac:dyDescent="0.3">
      <c r="A167" s="193" t="s">
        <v>505</v>
      </c>
      <c r="B167" s="193" t="s">
        <v>518</v>
      </c>
      <c r="C167" s="222" t="s">
        <v>232</v>
      </c>
      <c r="D167" s="223" t="s">
        <v>136</v>
      </c>
      <c r="E167" s="224">
        <v>410</v>
      </c>
      <c r="F167" s="18"/>
      <c r="G167" s="138">
        <f t="shared" si="5"/>
        <v>0</v>
      </c>
      <c r="H167" s="303"/>
      <c r="I167" s="131"/>
      <c r="J167" s="131"/>
    </row>
    <row r="168" spans="1:10" s="12" customFormat="1" ht="29.25" thickBot="1" x14ac:dyDescent="0.3">
      <c r="A168" s="196" t="s">
        <v>505</v>
      </c>
      <c r="B168" s="196" t="s">
        <v>519</v>
      </c>
      <c r="C168" s="226" t="s">
        <v>233</v>
      </c>
      <c r="D168" s="227" t="s">
        <v>117</v>
      </c>
      <c r="E168" s="228">
        <v>243</v>
      </c>
      <c r="F168" s="19"/>
      <c r="G168" s="139">
        <f t="shared" si="5"/>
        <v>0</v>
      </c>
      <c r="H168" s="165" t="s">
        <v>71</v>
      </c>
      <c r="I168" s="166">
        <f>ROUND(SUM(G130:G168),2)</f>
        <v>0</v>
      </c>
      <c r="J168" s="131"/>
    </row>
    <row r="169" spans="1:10" ht="29.25" thickBot="1" x14ac:dyDescent="0.3">
      <c r="A169" s="254" t="s">
        <v>264</v>
      </c>
      <c r="B169" s="254" t="s">
        <v>8</v>
      </c>
      <c r="C169" s="255" t="s">
        <v>717</v>
      </c>
      <c r="D169" s="256" t="s">
        <v>136</v>
      </c>
      <c r="E169" s="257">
        <v>4690</v>
      </c>
      <c r="F169" s="25">
        <v>6.57</v>
      </c>
      <c r="G169" s="281">
        <f t="shared" si="0"/>
        <v>30813.3</v>
      </c>
      <c r="H169" s="282" t="s">
        <v>65</v>
      </c>
      <c r="I169" s="283">
        <f>ROUND(SUM(G169:G169),2)</f>
        <v>30813.3</v>
      </c>
      <c r="J169" s="137"/>
    </row>
    <row r="170" spans="1:10" x14ac:dyDescent="0.25">
      <c r="A170" s="193" t="s">
        <v>265</v>
      </c>
      <c r="B170" s="155" t="s">
        <v>29</v>
      </c>
      <c r="C170" s="229" t="s">
        <v>266</v>
      </c>
      <c r="D170" s="230" t="s">
        <v>132</v>
      </c>
      <c r="E170" s="231">
        <v>1955</v>
      </c>
      <c r="F170" s="18">
        <v>20.12</v>
      </c>
      <c r="G170" s="138">
        <f t="shared" si="0"/>
        <v>39334.6</v>
      </c>
      <c r="H170" s="280"/>
      <c r="I170" s="131"/>
      <c r="J170" s="137"/>
    </row>
    <row r="171" spans="1:10" ht="25.5" x14ac:dyDescent="0.25">
      <c r="A171" s="193" t="s">
        <v>265</v>
      </c>
      <c r="B171" s="155" t="s">
        <v>37</v>
      </c>
      <c r="C171" s="222" t="s">
        <v>185</v>
      </c>
      <c r="D171" s="223" t="s">
        <v>136</v>
      </c>
      <c r="E171" s="224">
        <v>9298</v>
      </c>
      <c r="F171" s="18">
        <v>12.07</v>
      </c>
      <c r="G171" s="138">
        <f t="shared" si="0"/>
        <v>112226.86</v>
      </c>
      <c r="H171" s="280"/>
      <c r="I171" s="131"/>
      <c r="J171" s="137"/>
    </row>
    <row r="172" spans="1:10" x14ac:dyDescent="0.25">
      <c r="A172" s="193" t="s">
        <v>265</v>
      </c>
      <c r="B172" s="155" t="s">
        <v>38</v>
      </c>
      <c r="C172" s="222" t="s">
        <v>267</v>
      </c>
      <c r="D172" s="223" t="s">
        <v>136</v>
      </c>
      <c r="E172" s="224">
        <v>9236</v>
      </c>
      <c r="F172" s="18">
        <v>18.22</v>
      </c>
      <c r="G172" s="138">
        <f t="shared" si="0"/>
        <v>168279.92</v>
      </c>
      <c r="H172" s="280"/>
      <c r="I172" s="131"/>
      <c r="J172" s="137"/>
    </row>
    <row r="173" spans="1:10" x14ac:dyDescent="0.25">
      <c r="A173" s="193" t="s">
        <v>265</v>
      </c>
      <c r="B173" s="155" t="s">
        <v>39</v>
      </c>
      <c r="C173" s="240" t="s">
        <v>167</v>
      </c>
      <c r="D173" s="223" t="s">
        <v>136</v>
      </c>
      <c r="E173" s="224">
        <v>63</v>
      </c>
      <c r="F173" s="18">
        <v>4.0199999999999996</v>
      </c>
      <c r="G173" s="138">
        <f t="shared" si="0"/>
        <v>253.26</v>
      </c>
      <c r="H173" s="280"/>
      <c r="I173" s="131"/>
      <c r="J173" s="137"/>
    </row>
    <row r="174" spans="1:10" ht="15.75" thickBot="1" x14ac:dyDescent="0.3">
      <c r="A174" s="193" t="s">
        <v>265</v>
      </c>
      <c r="B174" s="155" t="s">
        <v>40</v>
      </c>
      <c r="C174" s="222" t="s">
        <v>213</v>
      </c>
      <c r="D174" s="223" t="s">
        <v>136</v>
      </c>
      <c r="E174" s="224">
        <v>11</v>
      </c>
      <c r="F174" s="18">
        <v>37.729999999999997</v>
      </c>
      <c r="G174" s="138">
        <f t="shared" si="0"/>
        <v>415.03</v>
      </c>
      <c r="H174" s="175"/>
      <c r="I174" s="131"/>
      <c r="J174" s="137"/>
    </row>
    <row r="175" spans="1:10" ht="29.25" thickBot="1" x14ac:dyDescent="0.3">
      <c r="A175" s="196" t="s">
        <v>265</v>
      </c>
      <c r="B175" s="159" t="s">
        <v>41</v>
      </c>
      <c r="C175" s="226" t="s">
        <v>214</v>
      </c>
      <c r="D175" s="227" t="s">
        <v>136</v>
      </c>
      <c r="E175" s="228">
        <v>52</v>
      </c>
      <c r="F175" s="19">
        <v>37.729999999999997</v>
      </c>
      <c r="G175" s="139">
        <f t="shared" ref="G175:G225" si="6">ROUND((E175*F175),2)</f>
        <v>1961.96</v>
      </c>
      <c r="H175" s="165" t="s">
        <v>66</v>
      </c>
      <c r="I175" s="166">
        <f>ROUND(SUM(G170:G175),2)</f>
        <v>322471.63</v>
      </c>
      <c r="J175" s="137"/>
    </row>
    <row r="176" spans="1:10" x14ac:dyDescent="0.25">
      <c r="A176" s="221" t="s">
        <v>521</v>
      </c>
      <c r="B176" s="152" t="s">
        <v>42</v>
      </c>
      <c r="C176" s="229" t="s">
        <v>268</v>
      </c>
      <c r="D176" s="230" t="s">
        <v>132</v>
      </c>
      <c r="E176" s="231">
        <v>120</v>
      </c>
      <c r="F176" s="18">
        <v>29.35</v>
      </c>
      <c r="G176" s="138">
        <f t="shared" si="6"/>
        <v>3522</v>
      </c>
      <c r="H176" s="280"/>
      <c r="I176" s="131"/>
      <c r="J176" s="137"/>
    </row>
    <row r="177" spans="1:10" ht="25.5" x14ac:dyDescent="0.25">
      <c r="A177" s="193" t="s">
        <v>521</v>
      </c>
      <c r="B177" s="155" t="s">
        <v>43</v>
      </c>
      <c r="C177" s="222" t="s">
        <v>211</v>
      </c>
      <c r="D177" s="223" t="s">
        <v>136</v>
      </c>
      <c r="E177" s="224">
        <v>532</v>
      </c>
      <c r="F177" s="18">
        <v>11.45</v>
      </c>
      <c r="G177" s="138">
        <f t="shared" si="6"/>
        <v>6091.4</v>
      </c>
      <c r="H177" s="280"/>
      <c r="I177" s="131"/>
      <c r="J177" s="137"/>
    </row>
    <row r="178" spans="1:10" x14ac:dyDescent="0.25">
      <c r="A178" s="193" t="s">
        <v>521</v>
      </c>
      <c r="B178" s="155" t="s">
        <v>44</v>
      </c>
      <c r="C178" s="240" t="s">
        <v>167</v>
      </c>
      <c r="D178" s="223" t="s">
        <v>136</v>
      </c>
      <c r="E178" s="224">
        <v>532</v>
      </c>
      <c r="F178" s="18">
        <v>4.0199999999999996</v>
      </c>
      <c r="G178" s="138">
        <f t="shared" si="6"/>
        <v>2138.64</v>
      </c>
      <c r="H178" s="280"/>
      <c r="I178" s="131"/>
      <c r="J178" s="137"/>
    </row>
    <row r="179" spans="1:10" x14ac:dyDescent="0.25">
      <c r="A179" s="193" t="s">
        <v>521</v>
      </c>
      <c r="B179" s="155" t="s">
        <v>45</v>
      </c>
      <c r="C179" s="222" t="s">
        <v>212</v>
      </c>
      <c r="D179" s="223" t="s">
        <v>136</v>
      </c>
      <c r="E179" s="224">
        <v>528</v>
      </c>
      <c r="F179" s="18">
        <v>28.23</v>
      </c>
      <c r="G179" s="138">
        <f t="shared" si="6"/>
        <v>14905.44</v>
      </c>
      <c r="H179" s="280"/>
      <c r="I179" s="131"/>
      <c r="J179" s="137"/>
    </row>
    <row r="180" spans="1:10" ht="15.75" thickBot="1" x14ac:dyDescent="0.3">
      <c r="A180" s="193" t="s">
        <v>521</v>
      </c>
      <c r="B180" s="155" t="s">
        <v>46</v>
      </c>
      <c r="C180" s="222" t="s">
        <v>213</v>
      </c>
      <c r="D180" s="223" t="s">
        <v>136</v>
      </c>
      <c r="E180" s="224">
        <v>3</v>
      </c>
      <c r="F180" s="18">
        <v>37.729999999999997</v>
      </c>
      <c r="G180" s="138">
        <f t="shared" si="6"/>
        <v>113.19</v>
      </c>
      <c r="H180" s="175"/>
      <c r="I180" s="131"/>
      <c r="J180" s="137"/>
    </row>
    <row r="181" spans="1:10" ht="29.25" thickBot="1" x14ac:dyDescent="0.3">
      <c r="A181" s="196" t="s">
        <v>521</v>
      </c>
      <c r="B181" s="159" t="s">
        <v>47</v>
      </c>
      <c r="C181" s="226" t="s">
        <v>214</v>
      </c>
      <c r="D181" s="227" t="s">
        <v>136</v>
      </c>
      <c r="E181" s="228">
        <v>1</v>
      </c>
      <c r="F181" s="19">
        <v>37.729999999999997</v>
      </c>
      <c r="G181" s="139">
        <f t="shared" ref="G181" si="7">ROUND((E181*F181),2)</f>
        <v>37.729999999999997</v>
      </c>
      <c r="H181" s="165" t="s">
        <v>72</v>
      </c>
      <c r="I181" s="166">
        <f>ROUND(SUM(G176:G181),2)</f>
        <v>26808.400000000001</v>
      </c>
      <c r="J181" s="137"/>
    </row>
    <row r="182" spans="1:10" x14ac:dyDescent="0.25">
      <c r="A182" s="221" t="s">
        <v>269</v>
      </c>
      <c r="B182" s="152" t="s">
        <v>48</v>
      </c>
      <c r="C182" s="229" t="s">
        <v>274</v>
      </c>
      <c r="D182" s="230" t="s">
        <v>117</v>
      </c>
      <c r="E182" s="231">
        <v>1650</v>
      </c>
      <c r="F182" s="18">
        <v>36.090000000000003</v>
      </c>
      <c r="G182" s="138">
        <f t="shared" si="6"/>
        <v>59548.5</v>
      </c>
      <c r="H182" s="280"/>
      <c r="I182" s="131"/>
      <c r="J182" s="137"/>
    </row>
    <row r="183" spans="1:10" x14ac:dyDescent="0.25">
      <c r="A183" s="193" t="s">
        <v>269</v>
      </c>
      <c r="B183" s="155" t="s">
        <v>270</v>
      </c>
      <c r="C183" s="222" t="s">
        <v>275</v>
      </c>
      <c r="D183" s="223" t="s">
        <v>117</v>
      </c>
      <c r="E183" s="224">
        <v>260</v>
      </c>
      <c r="F183" s="18">
        <v>42.76</v>
      </c>
      <c r="G183" s="138">
        <f t="shared" si="6"/>
        <v>11117.6</v>
      </c>
      <c r="H183" s="280"/>
      <c r="I183" s="131"/>
      <c r="J183" s="137"/>
    </row>
    <row r="184" spans="1:10" x14ac:dyDescent="0.25">
      <c r="A184" s="193" t="s">
        <v>269</v>
      </c>
      <c r="B184" s="155" t="s">
        <v>271</v>
      </c>
      <c r="C184" s="222" t="s">
        <v>276</v>
      </c>
      <c r="D184" s="223" t="s">
        <v>117</v>
      </c>
      <c r="E184" s="224">
        <v>185</v>
      </c>
      <c r="F184" s="18">
        <v>77.510000000000005</v>
      </c>
      <c r="G184" s="138">
        <f t="shared" si="6"/>
        <v>14339.35</v>
      </c>
      <c r="H184" s="280"/>
      <c r="I184" s="131"/>
      <c r="J184" s="137"/>
    </row>
    <row r="185" spans="1:10" ht="15.75" thickBot="1" x14ac:dyDescent="0.3">
      <c r="A185" s="193" t="s">
        <v>269</v>
      </c>
      <c r="B185" s="155" t="s">
        <v>272</v>
      </c>
      <c r="C185" s="222" t="s">
        <v>277</v>
      </c>
      <c r="D185" s="223" t="s">
        <v>117</v>
      </c>
      <c r="E185" s="224">
        <v>4665</v>
      </c>
      <c r="F185" s="18">
        <v>16.940000000000001</v>
      </c>
      <c r="G185" s="138">
        <f t="shared" si="6"/>
        <v>79025.100000000006</v>
      </c>
      <c r="H185" s="175"/>
      <c r="I185" s="131"/>
      <c r="J185" s="137"/>
    </row>
    <row r="186" spans="1:10" ht="29.25" thickBot="1" x14ac:dyDescent="0.3">
      <c r="A186" s="196" t="s">
        <v>269</v>
      </c>
      <c r="B186" s="159" t="s">
        <v>273</v>
      </c>
      <c r="C186" s="226" t="s">
        <v>278</v>
      </c>
      <c r="D186" s="227" t="s">
        <v>117</v>
      </c>
      <c r="E186" s="228">
        <v>6070</v>
      </c>
      <c r="F186" s="19">
        <v>3.01</v>
      </c>
      <c r="G186" s="139">
        <f t="shared" si="6"/>
        <v>18270.7</v>
      </c>
      <c r="H186" s="165" t="s">
        <v>73</v>
      </c>
      <c r="I186" s="166">
        <f>ROUND(SUM(G182:G186),2)</f>
        <v>182301.25</v>
      </c>
      <c r="J186" s="137"/>
    </row>
    <row r="187" spans="1:10" x14ac:dyDescent="0.25">
      <c r="A187" s="221" t="s">
        <v>279</v>
      </c>
      <c r="B187" s="152" t="s">
        <v>57</v>
      </c>
      <c r="C187" s="237" t="s">
        <v>284</v>
      </c>
      <c r="D187" s="238" t="s">
        <v>132</v>
      </c>
      <c r="E187" s="238">
        <v>1115</v>
      </c>
      <c r="F187" s="18">
        <v>9.9600000000000009</v>
      </c>
      <c r="G187" s="138">
        <f t="shared" ref="G187:G199" si="8">ROUND((E187*F187),2)</f>
        <v>11105.4</v>
      </c>
      <c r="H187" s="280"/>
      <c r="I187" s="131"/>
      <c r="J187" s="137"/>
    </row>
    <row r="188" spans="1:10" x14ac:dyDescent="0.25">
      <c r="A188" s="193" t="s">
        <v>279</v>
      </c>
      <c r="B188" s="155" t="s">
        <v>280</v>
      </c>
      <c r="C188" s="240" t="s">
        <v>285</v>
      </c>
      <c r="D188" s="241" t="s">
        <v>132</v>
      </c>
      <c r="E188" s="241">
        <v>600</v>
      </c>
      <c r="F188" s="18">
        <v>36.4</v>
      </c>
      <c r="G188" s="138">
        <f t="shared" si="8"/>
        <v>21840</v>
      </c>
      <c r="H188" s="280"/>
      <c r="I188" s="131"/>
      <c r="J188" s="137"/>
    </row>
    <row r="189" spans="1:10" x14ac:dyDescent="0.25">
      <c r="A189" s="193" t="s">
        <v>279</v>
      </c>
      <c r="B189" s="155" t="s">
        <v>281</v>
      </c>
      <c r="C189" s="240" t="s">
        <v>286</v>
      </c>
      <c r="D189" s="241" t="s">
        <v>117</v>
      </c>
      <c r="E189" s="241">
        <v>3327</v>
      </c>
      <c r="F189" s="18">
        <v>17.23</v>
      </c>
      <c r="G189" s="138">
        <f t="shared" si="8"/>
        <v>57324.21</v>
      </c>
      <c r="H189" s="280"/>
      <c r="I189" s="131"/>
      <c r="J189" s="137"/>
    </row>
    <row r="190" spans="1:10" x14ac:dyDescent="0.25">
      <c r="A190" s="193" t="s">
        <v>279</v>
      </c>
      <c r="B190" s="155" t="s">
        <v>282</v>
      </c>
      <c r="C190" s="240" t="s">
        <v>522</v>
      </c>
      <c r="D190" s="241" t="s">
        <v>136</v>
      </c>
      <c r="E190" s="241">
        <v>5800</v>
      </c>
      <c r="F190" s="18">
        <v>0.83</v>
      </c>
      <c r="G190" s="138">
        <f t="shared" si="8"/>
        <v>4814</v>
      </c>
      <c r="H190" s="175"/>
      <c r="I190" s="131"/>
      <c r="J190" s="137"/>
    </row>
    <row r="191" spans="1:10" x14ac:dyDescent="0.25">
      <c r="A191" s="193" t="s">
        <v>279</v>
      </c>
      <c r="B191" s="155" t="s">
        <v>283</v>
      </c>
      <c r="C191" s="240" t="s">
        <v>287</v>
      </c>
      <c r="D191" s="241" t="s">
        <v>132</v>
      </c>
      <c r="E191" s="241">
        <v>515</v>
      </c>
      <c r="F191" s="20">
        <v>16.739999999999998</v>
      </c>
      <c r="G191" s="138">
        <f t="shared" si="8"/>
        <v>8621.1</v>
      </c>
      <c r="H191" s="175"/>
      <c r="I191" s="131"/>
      <c r="J191" s="137"/>
    </row>
    <row r="192" spans="1:10" x14ac:dyDescent="0.25">
      <c r="A192" s="193" t="s">
        <v>279</v>
      </c>
      <c r="B192" s="155" t="s">
        <v>313</v>
      </c>
      <c r="C192" s="240" t="s">
        <v>326</v>
      </c>
      <c r="D192" s="241" t="s">
        <v>103</v>
      </c>
      <c r="E192" s="241">
        <v>3</v>
      </c>
      <c r="F192" s="20">
        <v>39.11</v>
      </c>
      <c r="G192" s="138">
        <f t="shared" si="8"/>
        <v>117.33</v>
      </c>
      <c r="H192" s="175"/>
      <c r="I192" s="131"/>
      <c r="J192" s="137"/>
    </row>
    <row r="193" spans="1:10" x14ac:dyDescent="0.25">
      <c r="A193" s="193" t="s">
        <v>279</v>
      </c>
      <c r="B193" s="155" t="s">
        <v>314</v>
      </c>
      <c r="C193" s="240" t="s">
        <v>327</v>
      </c>
      <c r="D193" s="241" t="s">
        <v>103</v>
      </c>
      <c r="E193" s="241">
        <v>3</v>
      </c>
      <c r="F193" s="20">
        <v>128.22999999999999</v>
      </c>
      <c r="G193" s="138">
        <f t="shared" si="8"/>
        <v>384.69</v>
      </c>
      <c r="H193" s="175"/>
      <c r="I193" s="131"/>
      <c r="J193" s="137"/>
    </row>
    <row r="194" spans="1:10" x14ac:dyDescent="0.25">
      <c r="A194" s="193" t="s">
        <v>279</v>
      </c>
      <c r="B194" s="155" t="s">
        <v>315</v>
      </c>
      <c r="C194" s="240" t="s">
        <v>328</v>
      </c>
      <c r="D194" s="241" t="s">
        <v>103</v>
      </c>
      <c r="E194" s="241">
        <v>14</v>
      </c>
      <c r="F194" s="20">
        <v>447.5</v>
      </c>
      <c r="G194" s="138">
        <f t="shared" si="8"/>
        <v>6265</v>
      </c>
      <c r="H194" s="175"/>
      <c r="I194" s="131"/>
      <c r="J194" s="137"/>
    </row>
    <row r="195" spans="1:10" x14ac:dyDescent="0.25">
      <c r="A195" s="193" t="s">
        <v>279</v>
      </c>
      <c r="B195" s="155" t="s">
        <v>316</v>
      </c>
      <c r="C195" s="240" t="s">
        <v>329</v>
      </c>
      <c r="D195" s="241" t="s">
        <v>132</v>
      </c>
      <c r="E195" s="241">
        <v>5</v>
      </c>
      <c r="F195" s="20">
        <v>39.14</v>
      </c>
      <c r="G195" s="138">
        <f t="shared" si="8"/>
        <v>195.7</v>
      </c>
      <c r="H195" s="175"/>
      <c r="I195" s="131"/>
      <c r="J195" s="137"/>
    </row>
    <row r="196" spans="1:10" x14ac:dyDescent="0.25">
      <c r="A196" s="193" t="s">
        <v>279</v>
      </c>
      <c r="B196" s="155" t="s">
        <v>317</v>
      </c>
      <c r="C196" s="240" t="s">
        <v>330</v>
      </c>
      <c r="D196" s="241" t="s">
        <v>132</v>
      </c>
      <c r="E196" s="241">
        <v>1</v>
      </c>
      <c r="F196" s="20">
        <v>636.30999999999995</v>
      </c>
      <c r="G196" s="138">
        <f t="shared" si="8"/>
        <v>636.30999999999995</v>
      </c>
      <c r="H196" s="175"/>
      <c r="I196" s="131"/>
      <c r="J196" s="137"/>
    </row>
    <row r="197" spans="1:10" x14ac:dyDescent="0.25">
      <c r="A197" s="193" t="s">
        <v>279</v>
      </c>
      <c r="B197" s="155" t="s">
        <v>318</v>
      </c>
      <c r="C197" s="240" t="s">
        <v>331</v>
      </c>
      <c r="D197" s="241" t="s">
        <v>166</v>
      </c>
      <c r="E197" s="241">
        <v>40</v>
      </c>
      <c r="F197" s="20">
        <v>2.96</v>
      </c>
      <c r="G197" s="138">
        <f t="shared" si="8"/>
        <v>118.4</v>
      </c>
      <c r="H197" s="175"/>
      <c r="I197" s="131"/>
      <c r="J197" s="137"/>
    </row>
    <row r="198" spans="1:10" ht="15.75" thickBot="1" x14ac:dyDescent="0.3">
      <c r="A198" s="193" t="s">
        <v>279</v>
      </c>
      <c r="B198" s="155" t="s">
        <v>319</v>
      </c>
      <c r="C198" s="240" t="s">
        <v>332</v>
      </c>
      <c r="D198" s="241" t="s">
        <v>132</v>
      </c>
      <c r="E198" s="241">
        <v>1</v>
      </c>
      <c r="F198" s="20">
        <v>83.64</v>
      </c>
      <c r="G198" s="138">
        <f t="shared" si="8"/>
        <v>83.64</v>
      </c>
      <c r="H198" s="175"/>
      <c r="I198" s="131"/>
      <c r="J198" s="137"/>
    </row>
    <row r="199" spans="1:10" ht="29.25" thickBot="1" x14ac:dyDescent="0.3">
      <c r="A199" s="193" t="s">
        <v>279</v>
      </c>
      <c r="B199" s="155" t="s">
        <v>320</v>
      </c>
      <c r="C199" s="243" t="s">
        <v>321</v>
      </c>
      <c r="D199" s="244" t="s">
        <v>103</v>
      </c>
      <c r="E199" s="244">
        <v>3</v>
      </c>
      <c r="F199" s="19">
        <v>1.52</v>
      </c>
      <c r="G199" s="139">
        <f t="shared" si="8"/>
        <v>4.5599999999999996</v>
      </c>
      <c r="H199" s="165" t="s">
        <v>74</v>
      </c>
      <c r="I199" s="166">
        <f>ROUND(SUM(G187:G199),2)</f>
        <v>111510.34</v>
      </c>
      <c r="J199" s="137"/>
    </row>
    <row r="200" spans="1:10" x14ac:dyDescent="0.25">
      <c r="A200" s="188" t="s">
        <v>323</v>
      </c>
      <c r="B200" s="206" t="s">
        <v>50</v>
      </c>
      <c r="C200" s="229" t="s">
        <v>293</v>
      </c>
      <c r="D200" s="230" t="s">
        <v>103</v>
      </c>
      <c r="E200" s="230">
        <v>45</v>
      </c>
      <c r="F200" s="16">
        <v>119.88</v>
      </c>
      <c r="G200" s="164">
        <f t="shared" si="6"/>
        <v>5394.6</v>
      </c>
      <c r="H200" s="280"/>
      <c r="I200" s="131"/>
      <c r="J200" s="137"/>
    </row>
    <row r="201" spans="1:10" x14ac:dyDescent="0.25">
      <c r="A201" s="193" t="s">
        <v>323</v>
      </c>
      <c r="B201" s="155" t="s">
        <v>49</v>
      </c>
      <c r="C201" s="222" t="s">
        <v>294</v>
      </c>
      <c r="D201" s="223" t="s">
        <v>103</v>
      </c>
      <c r="E201" s="223">
        <v>81</v>
      </c>
      <c r="F201" s="18">
        <v>53.43</v>
      </c>
      <c r="G201" s="138">
        <f t="shared" si="6"/>
        <v>4327.83</v>
      </c>
      <c r="H201" s="280"/>
      <c r="I201" s="131"/>
      <c r="J201" s="137"/>
    </row>
    <row r="202" spans="1:10" x14ac:dyDescent="0.25">
      <c r="A202" s="193" t="s">
        <v>323</v>
      </c>
      <c r="B202" s="155" t="s">
        <v>51</v>
      </c>
      <c r="C202" s="222" t="s">
        <v>295</v>
      </c>
      <c r="D202" s="223" t="s">
        <v>103</v>
      </c>
      <c r="E202" s="223">
        <v>6</v>
      </c>
      <c r="F202" s="18">
        <v>239.76</v>
      </c>
      <c r="G202" s="138">
        <f t="shared" si="6"/>
        <v>1438.56</v>
      </c>
      <c r="H202" s="280"/>
      <c r="I202" s="131"/>
      <c r="J202" s="137"/>
    </row>
    <row r="203" spans="1:10" x14ac:dyDescent="0.25">
      <c r="A203" s="193" t="s">
        <v>323</v>
      </c>
      <c r="B203" s="155" t="s">
        <v>52</v>
      </c>
      <c r="C203" s="222" t="s">
        <v>296</v>
      </c>
      <c r="D203" s="223" t="s">
        <v>103</v>
      </c>
      <c r="E203" s="223">
        <v>8</v>
      </c>
      <c r="F203" s="18">
        <v>141.65</v>
      </c>
      <c r="G203" s="138">
        <f t="shared" si="6"/>
        <v>1133.2</v>
      </c>
      <c r="H203" s="280"/>
      <c r="I203" s="131"/>
      <c r="J203" s="137"/>
    </row>
    <row r="204" spans="1:10" x14ac:dyDescent="0.25">
      <c r="A204" s="193" t="s">
        <v>323</v>
      </c>
      <c r="B204" s="155" t="s">
        <v>53</v>
      </c>
      <c r="C204" s="222" t="s">
        <v>297</v>
      </c>
      <c r="D204" s="223" t="s">
        <v>103</v>
      </c>
      <c r="E204" s="223">
        <v>4</v>
      </c>
      <c r="F204" s="18">
        <v>50.51</v>
      </c>
      <c r="G204" s="138">
        <f t="shared" si="6"/>
        <v>202.04</v>
      </c>
      <c r="H204" s="280"/>
      <c r="I204" s="131"/>
      <c r="J204" s="137"/>
    </row>
    <row r="205" spans="1:10" x14ac:dyDescent="0.25">
      <c r="A205" s="193" t="s">
        <v>323</v>
      </c>
      <c r="B205" s="155" t="s">
        <v>58</v>
      </c>
      <c r="C205" s="222" t="s">
        <v>298</v>
      </c>
      <c r="D205" s="223" t="s">
        <v>103</v>
      </c>
      <c r="E205" s="223">
        <v>42</v>
      </c>
      <c r="F205" s="18">
        <v>19.079999999999998</v>
      </c>
      <c r="G205" s="138">
        <f t="shared" si="6"/>
        <v>801.36</v>
      </c>
      <c r="H205" s="280"/>
      <c r="I205" s="131"/>
      <c r="J205" s="137"/>
    </row>
    <row r="206" spans="1:10" x14ac:dyDescent="0.25">
      <c r="A206" s="193" t="s">
        <v>323</v>
      </c>
      <c r="B206" s="155" t="s">
        <v>59</v>
      </c>
      <c r="C206" s="222" t="s">
        <v>299</v>
      </c>
      <c r="D206" s="223" t="s">
        <v>117</v>
      </c>
      <c r="E206" s="223">
        <v>4198</v>
      </c>
      <c r="F206" s="18">
        <v>2.69</v>
      </c>
      <c r="G206" s="138">
        <f t="shared" si="6"/>
        <v>11292.62</v>
      </c>
      <c r="H206" s="280"/>
      <c r="I206" s="131"/>
      <c r="J206" s="137"/>
    </row>
    <row r="207" spans="1:10" x14ac:dyDescent="0.25">
      <c r="A207" s="193" t="s">
        <v>323</v>
      </c>
      <c r="B207" s="155" t="s">
        <v>60</v>
      </c>
      <c r="C207" s="222" t="s">
        <v>300</v>
      </c>
      <c r="D207" s="223" t="s">
        <v>103</v>
      </c>
      <c r="E207" s="223">
        <v>101</v>
      </c>
      <c r="F207" s="18">
        <v>5.05</v>
      </c>
      <c r="G207" s="138">
        <f t="shared" si="6"/>
        <v>510.05</v>
      </c>
      <c r="H207" s="280"/>
      <c r="I207" s="131"/>
      <c r="J207" s="137"/>
    </row>
    <row r="208" spans="1:10" x14ac:dyDescent="0.25">
      <c r="A208" s="193" t="s">
        <v>323</v>
      </c>
      <c r="B208" s="155" t="s">
        <v>61</v>
      </c>
      <c r="C208" s="222" t="s">
        <v>301</v>
      </c>
      <c r="D208" s="223" t="s">
        <v>103</v>
      </c>
      <c r="E208" s="223">
        <v>1</v>
      </c>
      <c r="F208" s="18">
        <v>50.51</v>
      </c>
      <c r="G208" s="138">
        <f t="shared" si="6"/>
        <v>50.51</v>
      </c>
      <c r="H208" s="280"/>
      <c r="I208" s="131"/>
      <c r="J208" s="137"/>
    </row>
    <row r="209" spans="1:10" x14ac:dyDescent="0.25">
      <c r="A209" s="193" t="s">
        <v>323</v>
      </c>
      <c r="B209" s="155" t="s">
        <v>62</v>
      </c>
      <c r="C209" s="222" t="s">
        <v>523</v>
      </c>
      <c r="D209" s="223" t="s">
        <v>103</v>
      </c>
      <c r="E209" s="223">
        <v>3</v>
      </c>
      <c r="F209" s="18">
        <v>50.51</v>
      </c>
      <c r="G209" s="138">
        <f t="shared" si="6"/>
        <v>151.53</v>
      </c>
      <c r="H209" s="280"/>
      <c r="I209" s="131"/>
      <c r="J209" s="137"/>
    </row>
    <row r="210" spans="1:10" ht="25.5" x14ac:dyDescent="0.25">
      <c r="A210" s="193" t="s">
        <v>323</v>
      </c>
      <c r="B210" s="155" t="s">
        <v>63</v>
      </c>
      <c r="C210" s="222" t="s">
        <v>524</v>
      </c>
      <c r="D210" s="223" t="s">
        <v>136</v>
      </c>
      <c r="E210" s="223">
        <v>10</v>
      </c>
      <c r="F210" s="18">
        <v>21.33</v>
      </c>
      <c r="G210" s="138">
        <f t="shared" si="6"/>
        <v>213.3</v>
      </c>
      <c r="H210" s="280"/>
      <c r="I210" s="131"/>
      <c r="J210" s="137"/>
    </row>
    <row r="211" spans="1:10" ht="25.5" x14ac:dyDescent="0.25">
      <c r="A211" s="193" t="s">
        <v>323</v>
      </c>
      <c r="B211" s="155" t="s">
        <v>288</v>
      </c>
      <c r="C211" s="222" t="s">
        <v>525</v>
      </c>
      <c r="D211" s="223" t="s">
        <v>117</v>
      </c>
      <c r="E211" s="223">
        <v>1060</v>
      </c>
      <c r="F211" s="18">
        <v>0.67</v>
      </c>
      <c r="G211" s="138">
        <f t="shared" si="6"/>
        <v>710.2</v>
      </c>
      <c r="H211" s="280"/>
      <c r="I211" s="131"/>
      <c r="J211" s="137"/>
    </row>
    <row r="212" spans="1:10" ht="25.5" x14ac:dyDescent="0.25">
      <c r="A212" s="193" t="s">
        <v>323</v>
      </c>
      <c r="B212" s="155" t="s">
        <v>289</v>
      </c>
      <c r="C212" s="222" t="s">
        <v>302</v>
      </c>
      <c r="D212" s="223" t="s">
        <v>117</v>
      </c>
      <c r="E212" s="223">
        <v>344</v>
      </c>
      <c r="F212" s="18">
        <v>0.67</v>
      </c>
      <c r="G212" s="138">
        <f t="shared" si="6"/>
        <v>230.48</v>
      </c>
      <c r="H212" s="280"/>
      <c r="I212" s="131"/>
      <c r="J212" s="137"/>
    </row>
    <row r="213" spans="1:10" ht="25.5" x14ac:dyDescent="0.25">
      <c r="A213" s="193" t="s">
        <v>323</v>
      </c>
      <c r="B213" s="155" t="s">
        <v>290</v>
      </c>
      <c r="C213" s="222" t="s">
        <v>526</v>
      </c>
      <c r="D213" s="223" t="s">
        <v>117</v>
      </c>
      <c r="E213" s="223">
        <v>148</v>
      </c>
      <c r="F213" s="18">
        <v>2.02</v>
      </c>
      <c r="G213" s="138">
        <f t="shared" si="6"/>
        <v>298.95999999999998</v>
      </c>
      <c r="H213" s="280"/>
      <c r="I213" s="131"/>
      <c r="J213" s="137"/>
    </row>
    <row r="214" spans="1:10" ht="25.5" x14ac:dyDescent="0.25">
      <c r="A214" s="193" t="s">
        <v>323</v>
      </c>
      <c r="B214" s="155" t="s">
        <v>527</v>
      </c>
      <c r="C214" s="222" t="s">
        <v>303</v>
      </c>
      <c r="D214" s="223" t="s">
        <v>117</v>
      </c>
      <c r="E214" s="223">
        <v>80</v>
      </c>
      <c r="F214" s="18">
        <v>2.02</v>
      </c>
      <c r="G214" s="138">
        <f t="shared" si="6"/>
        <v>161.6</v>
      </c>
      <c r="H214" s="280"/>
      <c r="I214" s="131"/>
      <c r="J214" s="137"/>
    </row>
    <row r="215" spans="1:10" ht="25.5" x14ac:dyDescent="0.25">
      <c r="A215" s="193" t="s">
        <v>323</v>
      </c>
      <c r="B215" s="155" t="s">
        <v>528</v>
      </c>
      <c r="C215" s="222" t="s">
        <v>304</v>
      </c>
      <c r="D215" s="223" t="s">
        <v>117</v>
      </c>
      <c r="E215" s="223">
        <v>716</v>
      </c>
      <c r="F215" s="18">
        <v>1.35</v>
      </c>
      <c r="G215" s="138">
        <f t="shared" si="6"/>
        <v>966.6</v>
      </c>
      <c r="H215" s="280"/>
      <c r="I215" s="131"/>
      <c r="J215" s="137"/>
    </row>
    <row r="216" spans="1:10" ht="25.5" x14ac:dyDescent="0.25">
      <c r="A216" s="193" t="s">
        <v>323</v>
      </c>
      <c r="B216" s="155" t="s">
        <v>529</v>
      </c>
      <c r="C216" s="222" t="s">
        <v>305</v>
      </c>
      <c r="D216" s="223" t="s">
        <v>117</v>
      </c>
      <c r="E216" s="223">
        <v>2120</v>
      </c>
      <c r="F216" s="20">
        <v>1.35</v>
      </c>
      <c r="G216" s="138">
        <f t="shared" si="6"/>
        <v>2862</v>
      </c>
      <c r="H216" s="280"/>
      <c r="I216" s="131"/>
      <c r="J216" s="137"/>
    </row>
    <row r="217" spans="1:10" x14ac:dyDescent="0.25">
      <c r="A217" s="193" t="s">
        <v>323</v>
      </c>
      <c r="B217" s="155" t="s">
        <v>530</v>
      </c>
      <c r="C217" s="222" t="s">
        <v>306</v>
      </c>
      <c r="D217" s="223" t="s">
        <v>117</v>
      </c>
      <c r="E217" s="223">
        <v>462</v>
      </c>
      <c r="F217" s="20">
        <v>87.1</v>
      </c>
      <c r="G217" s="138">
        <f t="shared" si="6"/>
        <v>40240.199999999997</v>
      </c>
      <c r="H217" s="280"/>
      <c r="I217" s="131"/>
      <c r="J217" s="137"/>
    </row>
    <row r="218" spans="1:10" ht="25.5" x14ac:dyDescent="0.25">
      <c r="A218" s="193" t="s">
        <v>323</v>
      </c>
      <c r="B218" s="155" t="s">
        <v>531</v>
      </c>
      <c r="C218" s="222" t="s">
        <v>539</v>
      </c>
      <c r="D218" s="223" t="s">
        <v>117</v>
      </c>
      <c r="E218" s="223">
        <v>24</v>
      </c>
      <c r="F218" s="20">
        <v>80.7</v>
      </c>
      <c r="G218" s="138">
        <f t="shared" si="6"/>
        <v>1936.8</v>
      </c>
      <c r="H218" s="280"/>
      <c r="I218" s="131"/>
      <c r="J218" s="137"/>
    </row>
    <row r="219" spans="1:10" ht="25.5" x14ac:dyDescent="0.25">
      <c r="A219" s="193" t="s">
        <v>323</v>
      </c>
      <c r="B219" s="155" t="s">
        <v>532</v>
      </c>
      <c r="C219" s="222" t="s">
        <v>540</v>
      </c>
      <c r="D219" s="223" t="s">
        <v>117</v>
      </c>
      <c r="E219" s="223">
        <v>120</v>
      </c>
      <c r="F219" s="20">
        <v>108.77</v>
      </c>
      <c r="G219" s="138">
        <f t="shared" si="6"/>
        <v>13052.4</v>
      </c>
      <c r="H219" s="280"/>
      <c r="I219" s="131"/>
      <c r="J219" s="137"/>
    </row>
    <row r="220" spans="1:10" ht="25.5" x14ac:dyDescent="0.25">
      <c r="A220" s="193" t="s">
        <v>323</v>
      </c>
      <c r="B220" s="155" t="s">
        <v>533</v>
      </c>
      <c r="C220" s="222" t="s">
        <v>541</v>
      </c>
      <c r="D220" s="223" t="s">
        <v>117</v>
      </c>
      <c r="E220" s="223">
        <v>1706</v>
      </c>
      <c r="F220" s="20">
        <v>74.31</v>
      </c>
      <c r="G220" s="138">
        <f t="shared" si="6"/>
        <v>126772.86</v>
      </c>
      <c r="H220" s="280"/>
      <c r="I220" s="131"/>
      <c r="J220" s="137"/>
    </row>
    <row r="221" spans="1:10" ht="25.5" x14ac:dyDescent="0.25">
      <c r="A221" s="193" t="s">
        <v>323</v>
      </c>
      <c r="B221" s="155" t="s">
        <v>534</v>
      </c>
      <c r="C221" s="222" t="s">
        <v>542</v>
      </c>
      <c r="D221" s="223" t="s">
        <v>322</v>
      </c>
      <c r="E221" s="223">
        <v>8</v>
      </c>
      <c r="F221" s="20">
        <v>386.35</v>
      </c>
      <c r="G221" s="138">
        <f t="shared" si="6"/>
        <v>3090.8</v>
      </c>
      <c r="H221" s="280"/>
      <c r="I221" s="131"/>
      <c r="J221" s="137"/>
    </row>
    <row r="222" spans="1:10" ht="25.5" x14ac:dyDescent="0.25">
      <c r="A222" s="193" t="s">
        <v>323</v>
      </c>
      <c r="B222" s="155" t="s">
        <v>535</v>
      </c>
      <c r="C222" s="222" t="s">
        <v>543</v>
      </c>
      <c r="D222" s="223" t="s">
        <v>117</v>
      </c>
      <c r="E222" s="223">
        <v>80</v>
      </c>
      <c r="F222" s="20">
        <v>53.32</v>
      </c>
      <c r="G222" s="138">
        <f t="shared" si="6"/>
        <v>4265.6000000000004</v>
      </c>
      <c r="H222" s="280"/>
      <c r="I222" s="131"/>
      <c r="J222" s="137"/>
    </row>
    <row r="223" spans="1:10" ht="25.5" x14ac:dyDescent="0.25">
      <c r="A223" s="193" t="s">
        <v>323</v>
      </c>
      <c r="B223" s="155" t="s">
        <v>536</v>
      </c>
      <c r="C223" s="222" t="s">
        <v>544</v>
      </c>
      <c r="D223" s="223" t="s">
        <v>322</v>
      </c>
      <c r="E223" s="223">
        <v>2</v>
      </c>
      <c r="F223" s="20">
        <v>332.25</v>
      </c>
      <c r="G223" s="138">
        <f t="shared" si="6"/>
        <v>664.5</v>
      </c>
      <c r="H223" s="280"/>
      <c r="I223" s="131"/>
      <c r="J223" s="137"/>
    </row>
    <row r="224" spans="1:10" ht="15.75" thickBot="1" x14ac:dyDescent="0.3">
      <c r="A224" s="193" t="s">
        <v>323</v>
      </c>
      <c r="B224" s="155" t="s">
        <v>537</v>
      </c>
      <c r="C224" s="222" t="s">
        <v>545</v>
      </c>
      <c r="D224" s="223" t="s">
        <v>117</v>
      </c>
      <c r="E224" s="223">
        <v>78</v>
      </c>
      <c r="F224" s="20">
        <v>35.020000000000003</v>
      </c>
      <c r="G224" s="138">
        <f t="shared" si="6"/>
        <v>2731.56</v>
      </c>
      <c r="H224" s="280"/>
      <c r="I224" s="131"/>
      <c r="J224" s="137"/>
    </row>
    <row r="225" spans="1:10" ht="29.25" thickBot="1" x14ac:dyDescent="0.3">
      <c r="A225" s="196" t="s">
        <v>323</v>
      </c>
      <c r="B225" s="196" t="s">
        <v>538</v>
      </c>
      <c r="C225" s="226" t="s">
        <v>546</v>
      </c>
      <c r="D225" s="227" t="s">
        <v>322</v>
      </c>
      <c r="E225" s="227">
        <v>2</v>
      </c>
      <c r="F225" s="19">
        <v>717.25</v>
      </c>
      <c r="G225" s="139">
        <f t="shared" si="6"/>
        <v>1434.5</v>
      </c>
      <c r="H225" s="165" t="s">
        <v>75</v>
      </c>
      <c r="I225" s="166">
        <f>ROUND(SUM(G200:G225),2)</f>
        <v>224934.66</v>
      </c>
      <c r="J225" s="137"/>
    </row>
    <row r="226" spans="1:10" x14ac:dyDescent="0.25">
      <c r="A226" s="258" t="s">
        <v>324</v>
      </c>
      <c r="B226" s="259" t="s">
        <v>54</v>
      </c>
      <c r="C226" s="229" t="s">
        <v>307</v>
      </c>
      <c r="D226" s="230" t="s">
        <v>103</v>
      </c>
      <c r="E226" s="230">
        <v>1</v>
      </c>
      <c r="F226" s="17">
        <v>5064.99</v>
      </c>
      <c r="G226" s="138">
        <f t="shared" ref="G226:G228" si="9">ROUND((E226*F226),2)</f>
        <v>5064.99</v>
      </c>
      <c r="H226" s="142"/>
      <c r="I226" s="143"/>
      <c r="J226" s="137"/>
    </row>
    <row r="227" spans="1:10" ht="15.75" thickBot="1" x14ac:dyDescent="0.3">
      <c r="A227" s="193" t="s">
        <v>324</v>
      </c>
      <c r="B227" s="155" t="s">
        <v>291</v>
      </c>
      <c r="C227" s="222" t="s">
        <v>308</v>
      </c>
      <c r="D227" s="223" t="s">
        <v>103</v>
      </c>
      <c r="E227" s="223">
        <v>1</v>
      </c>
      <c r="F227" s="18">
        <v>417.19</v>
      </c>
      <c r="G227" s="138">
        <f t="shared" si="9"/>
        <v>417.19</v>
      </c>
      <c r="H227" s="142"/>
      <c r="I227" s="143"/>
      <c r="J227" s="137"/>
    </row>
    <row r="228" spans="1:10" ht="29.25" thickBot="1" x14ac:dyDescent="0.3">
      <c r="A228" s="258" t="s">
        <v>324</v>
      </c>
      <c r="B228" s="259" t="s">
        <v>292</v>
      </c>
      <c r="C228" s="260" t="s">
        <v>309</v>
      </c>
      <c r="D228" s="261" t="s">
        <v>103</v>
      </c>
      <c r="E228" s="261">
        <v>4</v>
      </c>
      <c r="F228" s="20">
        <v>523.79</v>
      </c>
      <c r="G228" s="145">
        <f t="shared" si="9"/>
        <v>2095.16</v>
      </c>
      <c r="H228" s="165" t="s">
        <v>76</v>
      </c>
      <c r="I228" s="166">
        <f>ROUND(SUM(G226:G228),2)</f>
        <v>7577.34</v>
      </c>
      <c r="J228" s="137"/>
    </row>
    <row r="229" spans="1:10" x14ac:dyDescent="0.25">
      <c r="A229" s="262" t="s">
        <v>688</v>
      </c>
      <c r="B229" s="263" t="s">
        <v>311</v>
      </c>
      <c r="C229" s="264" t="s">
        <v>718</v>
      </c>
      <c r="D229" s="265" t="s">
        <v>6</v>
      </c>
      <c r="E229" s="265">
        <v>1</v>
      </c>
      <c r="F229" s="51">
        <v>9765.41</v>
      </c>
      <c r="G229" s="164">
        <f>ROUND((E229*F229),2)</f>
        <v>9765.41</v>
      </c>
      <c r="H229" s="142"/>
      <c r="I229" s="143"/>
      <c r="J229" s="137"/>
    </row>
    <row r="230" spans="1:10" ht="15.75" thickBot="1" x14ac:dyDescent="0.3">
      <c r="A230" s="266" t="s">
        <v>688</v>
      </c>
      <c r="B230" s="267" t="s">
        <v>719</v>
      </c>
      <c r="C230" s="225" t="s">
        <v>720</v>
      </c>
      <c r="D230" s="220" t="s">
        <v>6</v>
      </c>
      <c r="E230" s="220">
        <v>1</v>
      </c>
      <c r="F230" s="50">
        <v>2132.67</v>
      </c>
      <c r="G230" s="138">
        <f>ROUND((E230*F230),2)</f>
        <v>2132.67</v>
      </c>
      <c r="H230" s="142"/>
      <c r="I230" s="143"/>
      <c r="J230" s="137"/>
    </row>
    <row r="231" spans="1:10" ht="60.75" thickBot="1" x14ac:dyDescent="0.3">
      <c r="A231" s="268" t="s">
        <v>688</v>
      </c>
      <c r="B231" s="269" t="s">
        <v>721</v>
      </c>
      <c r="C231" s="270" t="s">
        <v>7</v>
      </c>
      <c r="D231" s="271" t="s">
        <v>6</v>
      </c>
      <c r="E231" s="272">
        <v>1</v>
      </c>
      <c r="F231" s="52">
        <v>14110.73</v>
      </c>
      <c r="G231" s="139">
        <f>ROUND((E231*F231),2)</f>
        <v>14110.73</v>
      </c>
      <c r="H231" s="201" t="s">
        <v>310</v>
      </c>
      <c r="I231" s="166">
        <f>ROUND(SUM(G229:G231),2)</f>
        <v>26008.81</v>
      </c>
      <c r="J231" s="137"/>
    </row>
    <row r="232" spans="1:10" ht="43.5" thickBot="1" x14ac:dyDescent="0.3">
      <c r="A232" s="273"/>
      <c r="B232" s="273"/>
      <c r="C232" s="273"/>
      <c r="D232" s="274"/>
      <c r="E232" s="275"/>
      <c r="F232" s="69" t="s">
        <v>64</v>
      </c>
      <c r="G232" s="202">
        <f>SUM(G5:G231)</f>
        <v>4085424.2299999995</v>
      </c>
      <c r="H232" s="175"/>
      <c r="I232" s="143"/>
      <c r="J232" s="137"/>
    </row>
    <row r="233" spans="1:10" x14ac:dyDescent="0.25">
      <c r="A233" s="61"/>
      <c r="B233" s="61"/>
      <c r="C233" s="62"/>
      <c r="D233" s="62"/>
      <c r="E233" s="207"/>
      <c r="F233" s="62"/>
      <c r="G233" s="76"/>
      <c r="H233" s="136"/>
      <c r="I233" s="137"/>
      <c r="J233" s="137"/>
    </row>
  </sheetData>
  <sheetProtection algorithmName="SHA-512" hashValue="SdtD1bBOYM9CPccEYrbsFLUN8570nfqDBNitFm1A6VqZp7nM7T+gxMFmBDHNvtioulfR2WA27UqOnsoNDFwuYg==" saltValue="YcruwNoqDIkvJ6z2tnt6HQ==" spinCount="100000" sheet="1" objects="1" scenarios="1"/>
  <mergeCells count="4">
    <mergeCell ref="A1:G1"/>
    <mergeCell ref="A3:G3"/>
    <mergeCell ref="H90:H128"/>
    <mergeCell ref="H130:H167"/>
  </mergeCells>
  <phoneticPr fontId="4"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01CB1-EEE3-42A7-90F0-AF14C5EB85F0}">
  <dimension ref="A1:L37"/>
  <sheetViews>
    <sheetView topLeftCell="B5" zoomScale="70" zoomScaleNormal="70" workbookViewId="0">
      <selection activeCell="F5" sqref="F5:F35"/>
    </sheetView>
  </sheetViews>
  <sheetFormatPr defaultColWidth="9.140625" defaultRowHeight="15" x14ac:dyDescent="0.25"/>
  <cols>
    <col min="1" max="1" width="57.85546875" style="12" customWidth="1"/>
    <col min="2" max="2" width="8.28515625" style="12" bestFit="1" customWidth="1"/>
    <col min="3" max="3" width="77.28515625" style="67" customWidth="1"/>
    <col min="4" max="4" width="9.140625" style="2"/>
    <col min="5" max="5" width="16.28515625" style="2" customWidth="1"/>
    <col min="6" max="6" width="20.7109375" style="13" customWidth="1"/>
    <col min="7" max="7" width="14.7109375" style="2" customWidth="1"/>
    <col min="8" max="8" width="21.5703125" style="1" customWidth="1"/>
    <col min="9" max="9" width="16.140625" style="2" customWidth="1"/>
    <col min="10" max="16384" width="9.140625" style="2"/>
  </cols>
  <sheetData>
    <row r="1" spans="1:12" s="1" customFormat="1" ht="40.15" customHeight="1" x14ac:dyDescent="0.25">
      <c r="A1" s="294" t="s">
        <v>445</v>
      </c>
      <c r="B1" s="294"/>
      <c r="C1" s="294"/>
      <c r="D1" s="294"/>
      <c r="E1" s="294"/>
      <c r="F1" s="294"/>
      <c r="G1" s="294"/>
      <c r="I1" s="2"/>
    </row>
    <row r="2" spans="1:12" s="1" customFormat="1" ht="21.75" customHeight="1" thickBot="1" x14ac:dyDescent="0.3">
      <c r="A2" s="3"/>
      <c r="B2" s="3"/>
      <c r="C2" s="3"/>
      <c r="D2" s="3"/>
      <c r="E2" s="31"/>
      <c r="F2" s="3"/>
      <c r="G2" s="3"/>
      <c r="I2" s="2"/>
    </row>
    <row r="3" spans="1:12" s="1" customFormat="1" ht="21.75" customHeight="1" x14ac:dyDescent="0.25">
      <c r="A3" s="295" t="s">
        <v>549</v>
      </c>
      <c r="B3" s="296"/>
      <c r="C3" s="296"/>
      <c r="D3" s="296"/>
      <c r="E3" s="296"/>
      <c r="F3" s="296"/>
      <c r="G3" s="297"/>
      <c r="I3" s="2"/>
    </row>
    <row r="4" spans="1:12" s="1" customFormat="1" ht="43.5" thickBot="1" x14ac:dyDescent="0.3">
      <c r="A4" s="38" t="s">
        <v>55</v>
      </c>
      <c r="B4" s="26" t="s">
        <v>0</v>
      </c>
      <c r="C4" s="26" t="s">
        <v>1</v>
      </c>
      <c r="D4" s="26" t="s">
        <v>2</v>
      </c>
      <c r="E4" s="36" t="s">
        <v>3</v>
      </c>
      <c r="F4" s="27" t="s">
        <v>129</v>
      </c>
      <c r="G4" s="28" t="s">
        <v>4</v>
      </c>
      <c r="I4" s="2"/>
    </row>
    <row r="5" spans="1:12" s="1" customFormat="1" x14ac:dyDescent="0.25">
      <c r="A5" s="188" t="s">
        <v>613</v>
      </c>
      <c r="B5" s="206" t="s">
        <v>9</v>
      </c>
      <c r="C5" s="153" t="s">
        <v>550</v>
      </c>
      <c r="D5" s="154" t="s">
        <v>117</v>
      </c>
      <c r="E5" s="154">
        <v>370</v>
      </c>
      <c r="F5" s="9">
        <v>8.64</v>
      </c>
      <c r="G5" s="164">
        <f t="shared" ref="G5:G35" si="0">ROUND((E5*F5),2)</f>
        <v>3196.8</v>
      </c>
      <c r="H5" s="136"/>
      <c r="I5" s="137"/>
      <c r="J5" s="136"/>
      <c r="K5" s="136"/>
      <c r="L5" s="136"/>
    </row>
    <row r="6" spans="1:12" s="1" customFormat="1" x14ac:dyDescent="0.25">
      <c r="A6" s="193" t="s">
        <v>613</v>
      </c>
      <c r="B6" s="155" t="s">
        <v>10</v>
      </c>
      <c r="C6" s="156" t="s">
        <v>551</v>
      </c>
      <c r="D6" s="157" t="s">
        <v>117</v>
      </c>
      <c r="E6" s="157">
        <v>6</v>
      </c>
      <c r="F6" s="10">
        <v>1.07</v>
      </c>
      <c r="G6" s="138">
        <f t="shared" si="0"/>
        <v>6.42</v>
      </c>
      <c r="H6" s="136"/>
      <c r="I6" s="137"/>
      <c r="J6" s="136"/>
      <c r="K6" s="136"/>
      <c r="L6" s="136"/>
    </row>
    <row r="7" spans="1:12" s="1" customFormat="1" x14ac:dyDescent="0.25">
      <c r="A7" s="193" t="s">
        <v>613</v>
      </c>
      <c r="B7" s="155" t="s">
        <v>11</v>
      </c>
      <c r="C7" s="156" t="s">
        <v>552</v>
      </c>
      <c r="D7" s="157" t="s">
        <v>117</v>
      </c>
      <c r="E7" s="157">
        <v>365</v>
      </c>
      <c r="F7" s="10">
        <v>2.69</v>
      </c>
      <c r="G7" s="138">
        <f t="shared" si="0"/>
        <v>981.85</v>
      </c>
      <c r="H7" s="136"/>
      <c r="I7" s="137"/>
      <c r="J7" s="136"/>
      <c r="K7" s="136"/>
      <c r="L7" s="136"/>
    </row>
    <row r="8" spans="1:12" s="1" customFormat="1" x14ac:dyDescent="0.25">
      <c r="A8" s="193" t="s">
        <v>613</v>
      </c>
      <c r="B8" s="155" t="s">
        <v>12</v>
      </c>
      <c r="C8" s="156" t="s">
        <v>553</v>
      </c>
      <c r="D8" s="157" t="s">
        <v>117</v>
      </c>
      <c r="E8" s="157">
        <v>8</v>
      </c>
      <c r="F8" s="10">
        <v>3.2</v>
      </c>
      <c r="G8" s="138">
        <f t="shared" si="0"/>
        <v>25.6</v>
      </c>
      <c r="H8" s="136"/>
      <c r="I8" s="137"/>
      <c r="J8" s="136"/>
      <c r="K8" s="136"/>
      <c r="L8" s="136"/>
    </row>
    <row r="9" spans="1:12" s="1" customFormat="1" x14ac:dyDescent="0.25">
      <c r="A9" s="193" t="s">
        <v>613</v>
      </c>
      <c r="B9" s="155" t="s">
        <v>13</v>
      </c>
      <c r="C9" s="156" t="s">
        <v>554</v>
      </c>
      <c r="D9" s="157" t="s">
        <v>6</v>
      </c>
      <c r="E9" s="157">
        <v>1</v>
      </c>
      <c r="F9" s="10">
        <v>61.4</v>
      </c>
      <c r="G9" s="138">
        <f t="shared" si="0"/>
        <v>61.4</v>
      </c>
      <c r="H9" s="136"/>
      <c r="I9" s="137"/>
      <c r="J9" s="136"/>
      <c r="K9" s="136"/>
      <c r="L9" s="136"/>
    </row>
    <row r="10" spans="1:12" s="1" customFormat="1" x14ac:dyDescent="0.25">
      <c r="A10" s="193" t="s">
        <v>613</v>
      </c>
      <c r="B10" s="155" t="s">
        <v>14</v>
      </c>
      <c r="C10" s="156" t="s">
        <v>555</v>
      </c>
      <c r="D10" s="157" t="s">
        <v>117</v>
      </c>
      <c r="E10" s="157">
        <v>10</v>
      </c>
      <c r="F10" s="10">
        <v>1.03</v>
      </c>
      <c r="G10" s="138">
        <f t="shared" si="0"/>
        <v>10.3</v>
      </c>
      <c r="H10" s="136"/>
      <c r="I10" s="137"/>
      <c r="J10" s="136"/>
      <c r="K10" s="136"/>
      <c r="L10" s="136"/>
    </row>
    <row r="11" spans="1:12" s="1" customFormat="1" x14ac:dyDescent="0.25">
      <c r="A11" s="193" t="s">
        <v>613</v>
      </c>
      <c r="B11" s="155" t="s">
        <v>15</v>
      </c>
      <c r="C11" s="156" t="s">
        <v>556</v>
      </c>
      <c r="D11" s="157" t="s">
        <v>103</v>
      </c>
      <c r="E11" s="157">
        <v>1</v>
      </c>
      <c r="F11" s="10">
        <v>587.04999999999995</v>
      </c>
      <c r="G11" s="138">
        <f t="shared" si="0"/>
        <v>587.04999999999995</v>
      </c>
      <c r="H11" s="136"/>
      <c r="I11" s="137"/>
      <c r="J11" s="136"/>
      <c r="K11" s="136"/>
      <c r="L11" s="136"/>
    </row>
    <row r="12" spans="1:12" s="1" customFormat="1" x14ac:dyDescent="0.25">
      <c r="A12" s="193" t="s">
        <v>613</v>
      </c>
      <c r="B12" s="155" t="s">
        <v>16</v>
      </c>
      <c r="C12" s="156" t="s">
        <v>557</v>
      </c>
      <c r="D12" s="157" t="s">
        <v>103</v>
      </c>
      <c r="E12" s="157">
        <v>1</v>
      </c>
      <c r="F12" s="10">
        <v>171.74</v>
      </c>
      <c r="G12" s="138">
        <f t="shared" si="0"/>
        <v>171.74</v>
      </c>
      <c r="H12" s="136"/>
      <c r="I12" s="137"/>
      <c r="J12" s="136"/>
      <c r="K12" s="136"/>
      <c r="L12" s="136"/>
    </row>
    <row r="13" spans="1:12" s="1" customFormat="1" x14ac:dyDescent="0.25">
      <c r="A13" s="193" t="s">
        <v>613</v>
      </c>
      <c r="B13" s="155" t="s">
        <v>17</v>
      </c>
      <c r="C13" s="156" t="s">
        <v>558</v>
      </c>
      <c r="D13" s="157" t="s">
        <v>103</v>
      </c>
      <c r="E13" s="157">
        <v>1</v>
      </c>
      <c r="F13" s="10">
        <v>8706.93</v>
      </c>
      <c r="G13" s="138">
        <f t="shared" si="0"/>
        <v>8706.93</v>
      </c>
      <c r="H13" s="136"/>
      <c r="I13" s="137"/>
      <c r="J13" s="136"/>
      <c r="K13" s="136"/>
      <c r="L13" s="136"/>
    </row>
    <row r="14" spans="1:12" s="1" customFormat="1" ht="30" x14ac:dyDescent="0.25">
      <c r="A14" s="193" t="s">
        <v>613</v>
      </c>
      <c r="B14" s="155" t="s">
        <v>86</v>
      </c>
      <c r="C14" s="156" t="s">
        <v>559</v>
      </c>
      <c r="D14" s="157" t="s">
        <v>6</v>
      </c>
      <c r="E14" s="157">
        <v>1</v>
      </c>
      <c r="F14" s="10">
        <v>3170.95</v>
      </c>
      <c r="G14" s="138">
        <f t="shared" si="0"/>
        <v>3170.95</v>
      </c>
      <c r="H14" s="136"/>
      <c r="I14" s="137"/>
      <c r="J14" s="136"/>
      <c r="K14" s="136"/>
      <c r="L14" s="136"/>
    </row>
    <row r="15" spans="1:12" s="1" customFormat="1" x14ac:dyDescent="0.25">
      <c r="A15" s="193" t="s">
        <v>613</v>
      </c>
      <c r="B15" s="155" t="s">
        <v>87</v>
      </c>
      <c r="C15" s="156" t="s">
        <v>560</v>
      </c>
      <c r="D15" s="157" t="s">
        <v>103</v>
      </c>
      <c r="E15" s="157">
        <v>1</v>
      </c>
      <c r="F15" s="10">
        <v>47.37</v>
      </c>
      <c r="G15" s="138">
        <f t="shared" si="0"/>
        <v>47.37</v>
      </c>
      <c r="H15" s="136"/>
      <c r="I15" s="137"/>
      <c r="J15" s="136"/>
      <c r="K15" s="136"/>
      <c r="L15" s="136"/>
    </row>
    <row r="16" spans="1:12" s="1" customFormat="1" x14ac:dyDescent="0.25">
      <c r="A16" s="193" t="s">
        <v>613</v>
      </c>
      <c r="B16" s="155" t="s">
        <v>88</v>
      </c>
      <c r="C16" s="156" t="s">
        <v>561</v>
      </c>
      <c r="D16" s="157" t="s">
        <v>103</v>
      </c>
      <c r="E16" s="157">
        <v>1</v>
      </c>
      <c r="F16" s="10">
        <v>47.37</v>
      </c>
      <c r="G16" s="138">
        <f t="shared" si="0"/>
        <v>47.37</v>
      </c>
      <c r="H16" s="136"/>
      <c r="I16" s="137"/>
      <c r="J16" s="136"/>
      <c r="K16" s="136"/>
      <c r="L16" s="136"/>
    </row>
    <row r="17" spans="1:12" s="1" customFormat="1" x14ac:dyDescent="0.25">
      <c r="A17" s="193" t="s">
        <v>613</v>
      </c>
      <c r="B17" s="155" t="s">
        <v>89</v>
      </c>
      <c r="C17" s="156" t="s">
        <v>562</v>
      </c>
      <c r="D17" s="157" t="s">
        <v>103</v>
      </c>
      <c r="E17" s="157">
        <v>1</v>
      </c>
      <c r="F17" s="10">
        <v>471.43</v>
      </c>
      <c r="G17" s="138">
        <f t="shared" si="0"/>
        <v>471.43</v>
      </c>
      <c r="H17" s="136"/>
      <c r="I17" s="137"/>
      <c r="J17" s="136"/>
      <c r="K17" s="136"/>
      <c r="L17" s="136"/>
    </row>
    <row r="18" spans="1:12" s="1" customFormat="1" x14ac:dyDescent="0.25">
      <c r="A18" s="193" t="s">
        <v>613</v>
      </c>
      <c r="B18" s="155" t="s">
        <v>104</v>
      </c>
      <c r="C18" s="156" t="s">
        <v>563</v>
      </c>
      <c r="D18" s="157" t="s">
        <v>103</v>
      </c>
      <c r="E18" s="157">
        <v>2</v>
      </c>
      <c r="F18" s="10">
        <v>125.72</v>
      </c>
      <c r="G18" s="138">
        <f t="shared" si="0"/>
        <v>251.44</v>
      </c>
      <c r="H18" s="136"/>
      <c r="I18" s="137"/>
      <c r="J18" s="136"/>
      <c r="K18" s="136"/>
      <c r="L18" s="136"/>
    </row>
    <row r="19" spans="1:12" s="1" customFormat="1" x14ac:dyDescent="0.25">
      <c r="A19" s="193" t="s">
        <v>613</v>
      </c>
      <c r="B19" s="155" t="s">
        <v>105</v>
      </c>
      <c r="C19" s="156" t="s">
        <v>564</v>
      </c>
      <c r="D19" s="157" t="s">
        <v>117</v>
      </c>
      <c r="E19" s="157">
        <v>372</v>
      </c>
      <c r="F19" s="10">
        <v>0.67</v>
      </c>
      <c r="G19" s="138">
        <f t="shared" si="0"/>
        <v>249.24</v>
      </c>
      <c r="H19" s="136"/>
      <c r="I19" s="137"/>
      <c r="J19" s="136"/>
      <c r="K19" s="136"/>
      <c r="L19" s="136"/>
    </row>
    <row r="20" spans="1:12" s="1" customFormat="1" x14ac:dyDescent="0.25">
      <c r="A20" s="193" t="s">
        <v>613</v>
      </c>
      <c r="B20" s="155" t="s">
        <v>106</v>
      </c>
      <c r="C20" s="156" t="s">
        <v>565</v>
      </c>
      <c r="D20" s="157" t="s">
        <v>117</v>
      </c>
      <c r="E20" s="157">
        <v>372</v>
      </c>
      <c r="F20" s="10">
        <v>6.51</v>
      </c>
      <c r="G20" s="138">
        <f t="shared" si="0"/>
        <v>2421.7199999999998</v>
      </c>
      <c r="H20" s="136"/>
      <c r="I20" s="137"/>
      <c r="J20" s="136"/>
      <c r="K20" s="136"/>
      <c r="L20" s="136"/>
    </row>
    <row r="21" spans="1:12" s="1" customFormat="1" x14ac:dyDescent="0.25">
      <c r="A21" s="193" t="s">
        <v>613</v>
      </c>
      <c r="B21" s="155" t="s">
        <v>107</v>
      </c>
      <c r="C21" s="156" t="s">
        <v>566</v>
      </c>
      <c r="D21" s="157" t="s">
        <v>117</v>
      </c>
      <c r="E21" s="157">
        <v>370</v>
      </c>
      <c r="F21" s="10">
        <v>2.58</v>
      </c>
      <c r="G21" s="138">
        <f t="shared" si="0"/>
        <v>954.6</v>
      </c>
      <c r="H21" s="136"/>
      <c r="I21" s="137"/>
      <c r="J21" s="136"/>
      <c r="K21" s="136"/>
      <c r="L21" s="136"/>
    </row>
    <row r="22" spans="1:12" s="1" customFormat="1" x14ac:dyDescent="0.25">
      <c r="A22" s="193" t="s">
        <v>613</v>
      </c>
      <c r="B22" s="155" t="s">
        <v>118</v>
      </c>
      <c r="C22" s="156" t="s">
        <v>567</v>
      </c>
      <c r="D22" s="157" t="s">
        <v>581</v>
      </c>
      <c r="E22" s="157">
        <v>1</v>
      </c>
      <c r="F22" s="10">
        <v>63.98</v>
      </c>
      <c r="G22" s="138">
        <f t="shared" si="0"/>
        <v>63.98</v>
      </c>
      <c r="H22" s="136"/>
      <c r="I22" s="137"/>
      <c r="J22" s="136"/>
      <c r="K22" s="136"/>
      <c r="L22" s="136"/>
    </row>
    <row r="23" spans="1:12" s="1" customFormat="1" x14ac:dyDescent="0.25">
      <c r="A23" s="193" t="s">
        <v>613</v>
      </c>
      <c r="B23" s="155" t="s">
        <v>119</v>
      </c>
      <c r="C23" s="156" t="s">
        <v>568</v>
      </c>
      <c r="D23" s="157" t="s">
        <v>132</v>
      </c>
      <c r="E23" s="157">
        <v>0.56000000000000005</v>
      </c>
      <c r="F23" s="10">
        <v>8.82</v>
      </c>
      <c r="G23" s="138">
        <f t="shared" si="0"/>
        <v>4.9400000000000004</v>
      </c>
      <c r="H23" s="136"/>
      <c r="I23" s="137"/>
      <c r="J23" s="136"/>
      <c r="K23" s="136"/>
      <c r="L23" s="136"/>
    </row>
    <row r="24" spans="1:12" s="1" customFormat="1" x14ac:dyDescent="0.25">
      <c r="A24" s="193" t="s">
        <v>613</v>
      </c>
      <c r="B24" s="155" t="s">
        <v>120</v>
      </c>
      <c r="C24" s="156" t="s">
        <v>569</v>
      </c>
      <c r="D24" s="157" t="s">
        <v>132</v>
      </c>
      <c r="E24" s="157">
        <v>0.56000000000000005</v>
      </c>
      <c r="F24" s="10">
        <v>364.8</v>
      </c>
      <c r="G24" s="138">
        <f t="shared" si="0"/>
        <v>204.29</v>
      </c>
      <c r="H24" s="136"/>
      <c r="I24" s="137"/>
      <c r="J24" s="136"/>
      <c r="K24" s="136"/>
      <c r="L24" s="136"/>
    </row>
    <row r="25" spans="1:12" s="1" customFormat="1" x14ac:dyDescent="0.25">
      <c r="A25" s="193" t="s">
        <v>613</v>
      </c>
      <c r="B25" s="155" t="s">
        <v>121</v>
      </c>
      <c r="C25" s="156" t="s">
        <v>570</v>
      </c>
      <c r="D25" s="157" t="s">
        <v>581</v>
      </c>
      <c r="E25" s="157">
        <v>1</v>
      </c>
      <c r="F25" s="10">
        <v>12.35</v>
      </c>
      <c r="G25" s="138">
        <f t="shared" si="0"/>
        <v>12.35</v>
      </c>
      <c r="H25" s="136"/>
      <c r="I25" s="137"/>
      <c r="J25" s="136"/>
      <c r="K25" s="136"/>
      <c r="L25" s="136"/>
    </row>
    <row r="26" spans="1:12" s="1" customFormat="1" x14ac:dyDescent="0.25">
      <c r="A26" s="193" t="s">
        <v>613</v>
      </c>
      <c r="B26" s="155" t="s">
        <v>122</v>
      </c>
      <c r="C26" s="156" t="s">
        <v>571</v>
      </c>
      <c r="D26" s="157" t="s">
        <v>581</v>
      </c>
      <c r="E26" s="157">
        <v>1</v>
      </c>
      <c r="F26" s="10">
        <v>19.079999999999998</v>
      </c>
      <c r="G26" s="138">
        <f t="shared" si="0"/>
        <v>19.079999999999998</v>
      </c>
      <c r="H26" s="136"/>
      <c r="I26" s="137"/>
      <c r="J26" s="136"/>
      <c r="K26" s="136"/>
      <c r="L26" s="136"/>
    </row>
    <row r="27" spans="1:12" s="1" customFormat="1" x14ac:dyDescent="0.25">
      <c r="A27" s="193" t="s">
        <v>613</v>
      </c>
      <c r="B27" s="155" t="s">
        <v>123</v>
      </c>
      <c r="C27" s="156" t="s">
        <v>572</v>
      </c>
      <c r="D27" s="157" t="s">
        <v>581</v>
      </c>
      <c r="E27" s="157">
        <v>1</v>
      </c>
      <c r="F27" s="10">
        <v>112.25</v>
      </c>
      <c r="G27" s="138">
        <f t="shared" si="0"/>
        <v>112.25</v>
      </c>
      <c r="H27" s="136"/>
      <c r="I27" s="137"/>
      <c r="J27" s="136"/>
      <c r="K27" s="136"/>
      <c r="L27" s="136"/>
    </row>
    <row r="28" spans="1:12" s="1" customFormat="1" x14ac:dyDescent="0.25">
      <c r="A28" s="193" t="s">
        <v>613</v>
      </c>
      <c r="B28" s="155" t="s">
        <v>124</v>
      </c>
      <c r="C28" s="156" t="s">
        <v>573</v>
      </c>
      <c r="D28" s="157" t="s">
        <v>581</v>
      </c>
      <c r="E28" s="157">
        <v>2</v>
      </c>
      <c r="F28" s="10">
        <v>58.37</v>
      </c>
      <c r="G28" s="138">
        <f t="shared" si="0"/>
        <v>116.74</v>
      </c>
      <c r="H28" s="136"/>
      <c r="I28" s="137"/>
      <c r="J28" s="136"/>
      <c r="K28" s="136"/>
      <c r="L28" s="136"/>
    </row>
    <row r="29" spans="1:12" s="1" customFormat="1" x14ac:dyDescent="0.25">
      <c r="A29" s="193" t="s">
        <v>613</v>
      </c>
      <c r="B29" s="155" t="s">
        <v>125</v>
      </c>
      <c r="C29" s="156" t="s">
        <v>574</v>
      </c>
      <c r="D29" s="157" t="s">
        <v>581</v>
      </c>
      <c r="E29" s="157">
        <v>1</v>
      </c>
      <c r="F29" s="10">
        <v>57.25</v>
      </c>
      <c r="G29" s="138">
        <f t="shared" si="0"/>
        <v>57.25</v>
      </c>
      <c r="H29" s="136"/>
      <c r="I29" s="137"/>
      <c r="J29" s="136"/>
      <c r="K29" s="136"/>
      <c r="L29" s="136"/>
    </row>
    <row r="30" spans="1:12" s="1" customFormat="1" x14ac:dyDescent="0.25">
      <c r="A30" s="193" t="s">
        <v>613</v>
      </c>
      <c r="B30" s="155" t="s">
        <v>126</v>
      </c>
      <c r="C30" s="156" t="s">
        <v>575</v>
      </c>
      <c r="D30" s="157" t="s">
        <v>581</v>
      </c>
      <c r="E30" s="157">
        <v>1</v>
      </c>
      <c r="F30" s="10">
        <v>74.08</v>
      </c>
      <c r="G30" s="138">
        <f t="shared" si="0"/>
        <v>74.08</v>
      </c>
      <c r="H30" s="136"/>
      <c r="I30" s="137"/>
      <c r="J30" s="136"/>
      <c r="K30" s="136"/>
      <c r="L30" s="136"/>
    </row>
    <row r="31" spans="1:12" s="1" customFormat="1" x14ac:dyDescent="0.25">
      <c r="A31" s="193" t="s">
        <v>613</v>
      </c>
      <c r="B31" s="155" t="s">
        <v>127</v>
      </c>
      <c r="C31" s="156" t="s">
        <v>576</v>
      </c>
      <c r="D31" s="157" t="s">
        <v>581</v>
      </c>
      <c r="E31" s="157">
        <v>2</v>
      </c>
      <c r="F31" s="10">
        <v>10.1</v>
      </c>
      <c r="G31" s="138">
        <f t="shared" si="0"/>
        <v>20.2</v>
      </c>
      <c r="H31" s="136"/>
      <c r="I31" s="137"/>
      <c r="J31" s="136"/>
      <c r="K31" s="136"/>
      <c r="L31" s="136"/>
    </row>
    <row r="32" spans="1:12" s="1" customFormat="1" x14ac:dyDescent="0.25">
      <c r="A32" s="193" t="s">
        <v>613</v>
      </c>
      <c r="B32" s="155" t="s">
        <v>128</v>
      </c>
      <c r="C32" s="156" t="s">
        <v>577</v>
      </c>
      <c r="D32" s="157" t="s">
        <v>581</v>
      </c>
      <c r="E32" s="157">
        <v>1</v>
      </c>
      <c r="F32" s="10">
        <v>743.07</v>
      </c>
      <c r="G32" s="138">
        <f t="shared" si="0"/>
        <v>743.07</v>
      </c>
      <c r="H32" s="136"/>
      <c r="I32" s="137"/>
      <c r="J32" s="136"/>
      <c r="K32" s="136"/>
      <c r="L32" s="136"/>
    </row>
    <row r="33" spans="1:12" s="1" customFormat="1" x14ac:dyDescent="0.25">
      <c r="A33" s="193" t="s">
        <v>613</v>
      </c>
      <c r="B33" s="155" t="s">
        <v>355</v>
      </c>
      <c r="C33" s="156" t="s">
        <v>578</v>
      </c>
      <c r="D33" s="157" t="s">
        <v>581</v>
      </c>
      <c r="E33" s="157">
        <v>1</v>
      </c>
      <c r="F33" s="10">
        <v>129.08000000000001</v>
      </c>
      <c r="G33" s="138">
        <f t="shared" si="0"/>
        <v>129.08000000000001</v>
      </c>
      <c r="H33" s="136"/>
      <c r="I33" s="137"/>
      <c r="J33" s="136"/>
      <c r="K33" s="136"/>
      <c r="L33" s="136"/>
    </row>
    <row r="34" spans="1:12" s="1" customFormat="1" ht="15.75" thickBot="1" x14ac:dyDescent="0.3">
      <c r="A34" s="193" t="s">
        <v>613</v>
      </c>
      <c r="B34" s="155" t="s">
        <v>356</v>
      </c>
      <c r="C34" s="156" t="s">
        <v>579</v>
      </c>
      <c r="D34" s="157" t="s">
        <v>581</v>
      </c>
      <c r="E34" s="157">
        <v>1</v>
      </c>
      <c r="F34" s="10">
        <v>447.86</v>
      </c>
      <c r="G34" s="138">
        <f t="shared" si="0"/>
        <v>447.86</v>
      </c>
      <c r="H34" s="136"/>
      <c r="I34" s="137"/>
      <c r="J34" s="136"/>
      <c r="K34" s="136"/>
      <c r="L34" s="136"/>
    </row>
    <row r="35" spans="1:12" ht="29.25" thickBot="1" x14ac:dyDescent="0.3">
      <c r="A35" s="196" t="s">
        <v>613</v>
      </c>
      <c r="B35" s="159" t="s">
        <v>357</v>
      </c>
      <c r="C35" s="160" t="s">
        <v>580</v>
      </c>
      <c r="D35" s="161" t="s">
        <v>581</v>
      </c>
      <c r="E35" s="161">
        <v>1</v>
      </c>
      <c r="F35" s="11">
        <v>639.79999999999995</v>
      </c>
      <c r="G35" s="139">
        <f t="shared" si="0"/>
        <v>639.79999999999995</v>
      </c>
      <c r="H35" s="165" t="s">
        <v>67</v>
      </c>
      <c r="I35" s="166">
        <f>ROUND(SUM(G5:G35),2)</f>
        <v>24007.18</v>
      </c>
      <c r="J35" s="137"/>
      <c r="K35" s="137"/>
      <c r="L35" s="137"/>
    </row>
    <row r="36" spans="1:12" ht="43.5" thickBot="1" x14ac:dyDescent="0.3">
      <c r="A36" s="203"/>
      <c r="B36" s="203"/>
      <c r="C36" s="203"/>
      <c r="D36" s="204"/>
      <c r="E36" s="204"/>
      <c r="F36" s="150" t="s">
        <v>90</v>
      </c>
      <c r="G36" s="167">
        <f>SUM(G5:G35)</f>
        <v>24007.180000000004</v>
      </c>
      <c r="H36" s="175"/>
      <c r="I36" s="143"/>
      <c r="J36" s="137"/>
      <c r="K36" s="137"/>
      <c r="L36" s="137"/>
    </row>
    <row r="37" spans="1:12" x14ac:dyDescent="0.25">
      <c r="A37" s="61"/>
      <c r="B37" s="61"/>
      <c r="C37" s="62"/>
      <c r="D37" s="62"/>
      <c r="E37" s="205"/>
      <c r="F37" s="62"/>
      <c r="G37" s="65"/>
    </row>
  </sheetData>
  <sheetProtection algorithmName="SHA-512" hashValue="w4iRSL7Pahcqy7/6FL6TaBmA3xcUYOjH+WS892mhOH2GuKJJbQbGBF2m/LXijI5wX0JbcoR4LLwiEFu+EwC4MA==" saltValue="N6jo3Lx9PYXHE53/hXIbGg==" spinCount="100000" sheet="1" objects="1" scenarios="1"/>
  <mergeCells count="2">
    <mergeCell ref="A1:G1"/>
    <mergeCell ref="A3:G3"/>
  </mergeCells>
  <phoneticPr fontId="4"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B4413-495A-4285-84C9-E9592B8D50E0}">
  <dimension ref="A1:I75"/>
  <sheetViews>
    <sheetView topLeftCell="B37" zoomScale="70" zoomScaleNormal="70" workbookViewId="0">
      <selection activeCell="F74" sqref="F74"/>
    </sheetView>
  </sheetViews>
  <sheetFormatPr defaultColWidth="9.140625" defaultRowHeight="15" x14ac:dyDescent="0.25"/>
  <cols>
    <col min="1" max="1" width="31.7109375" style="12" bestFit="1" customWidth="1"/>
    <col min="2" max="2" width="8.28515625" style="12" bestFit="1" customWidth="1"/>
    <col min="3" max="3" width="77.28515625" style="67" customWidth="1"/>
    <col min="4" max="4" width="9.140625" style="2"/>
    <col min="5" max="5" width="16.28515625" style="176" customWidth="1"/>
    <col min="6" max="6" width="20.7109375" style="13" customWidth="1"/>
    <col min="7" max="7" width="14.7109375" style="2" customWidth="1"/>
    <col min="8" max="8" width="21.5703125" style="1" customWidth="1"/>
    <col min="9" max="9" width="16.140625" style="2" customWidth="1"/>
    <col min="10" max="16384" width="9.140625" style="2"/>
  </cols>
  <sheetData>
    <row r="1" spans="1:9" ht="40.15" customHeight="1" x14ac:dyDescent="0.25">
      <c r="A1" s="294" t="s">
        <v>445</v>
      </c>
      <c r="B1" s="294"/>
      <c r="C1" s="294"/>
      <c r="D1" s="294"/>
      <c r="E1" s="294"/>
      <c r="F1" s="294"/>
      <c r="G1" s="294"/>
    </row>
    <row r="2" spans="1:9" ht="21.6" customHeight="1" x14ac:dyDescent="0.25">
      <c r="A2" s="3"/>
      <c r="B2" s="3"/>
      <c r="C2" s="3"/>
      <c r="D2" s="3"/>
      <c r="E2" s="4"/>
      <c r="F2" s="3"/>
      <c r="G2" s="3"/>
    </row>
    <row r="3" spans="1:9" ht="20.25" customHeight="1" thickBot="1" x14ac:dyDescent="0.3">
      <c r="A3" s="72"/>
      <c r="B3" s="72"/>
      <c r="C3" s="73"/>
      <c r="D3" s="73"/>
      <c r="E3" s="177"/>
      <c r="F3" s="73"/>
      <c r="G3" s="76"/>
    </row>
    <row r="4" spans="1:9" ht="14.45" customHeight="1" x14ac:dyDescent="0.25">
      <c r="A4" s="295" t="s">
        <v>346</v>
      </c>
      <c r="B4" s="296"/>
      <c r="C4" s="296"/>
      <c r="D4" s="296"/>
      <c r="E4" s="296"/>
      <c r="F4" s="296"/>
      <c r="G4" s="297"/>
    </row>
    <row r="5" spans="1:9" ht="43.5" thickBot="1" x14ac:dyDescent="0.3">
      <c r="A5" s="5" t="s">
        <v>55</v>
      </c>
      <c r="B5" s="5" t="s">
        <v>0</v>
      </c>
      <c r="C5" s="5" t="s">
        <v>1</v>
      </c>
      <c r="D5" s="5" t="s">
        <v>2</v>
      </c>
      <c r="E5" s="6" t="s">
        <v>3</v>
      </c>
      <c r="F5" s="7" t="s">
        <v>129</v>
      </c>
      <c r="G5" s="8" t="s">
        <v>4</v>
      </c>
    </row>
    <row r="6" spans="1:9" x14ac:dyDescent="0.25">
      <c r="A6" s="151" t="s">
        <v>333</v>
      </c>
      <c r="B6" s="152" t="s">
        <v>9</v>
      </c>
      <c r="C6" s="153" t="s">
        <v>334</v>
      </c>
      <c r="D6" s="154" t="s">
        <v>6</v>
      </c>
      <c r="E6" s="154">
        <v>1</v>
      </c>
      <c r="F6" s="9">
        <v>50.35</v>
      </c>
      <c r="G6" s="164">
        <f>F6*E6</f>
        <v>50.35</v>
      </c>
      <c r="H6" s="136"/>
      <c r="I6" s="137"/>
    </row>
    <row r="7" spans="1:9" x14ac:dyDescent="0.25">
      <c r="A7" s="178" t="s">
        <v>333</v>
      </c>
      <c r="B7" s="152" t="s">
        <v>10</v>
      </c>
      <c r="C7" s="156" t="s">
        <v>335</v>
      </c>
      <c r="D7" s="157" t="s">
        <v>103</v>
      </c>
      <c r="E7" s="157">
        <v>122</v>
      </c>
      <c r="F7" s="37">
        <v>2.2400000000000002</v>
      </c>
      <c r="G7" s="138">
        <f t="shared" ref="G7:G44" si="0">ROUND((E7*F7),2)</f>
        <v>273.27999999999997</v>
      </c>
      <c r="H7" s="136"/>
      <c r="I7" s="137"/>
    </row>
    <row r="8" spans="1:9" x14ac:dyDescent="0.25">
      <c r="A8" s="178" t="s">
        <v>333</v>
      </c>
      <c r="B8" s="152" t="s">
        <v>11</v>
      </c>
      <c r="C8" s="156" t="s">
        <v>336</v>
      </c>
      <c r="D8" s="157" t="s">
        <v>337</v>
      </c>
      <c r="E8" s="179">
        <v>1280</v>
      </c>
      <c r="F8" s="37">
        <v>8.52</v>
      </c>
      <c r="G8" s="138">
        <f t="shared" si="0"/>
        <v>10905.6</v>
      </c>
      <c r="H8" s="136"/>
      <c r="I8" s="137"/>
    </row>
    <row r="9" spans="1:9" x14ac:dyDescent="0.25">
      <c r="A9" s="178" t="s">
        <v>333</v>
      </c>
      <c r="B9" s="152" t="s">
        <v>12</v>
      </c>
      <c r="C9" s="156" t="s">
        <v>583</v>
      </c>
      <c r="D9" s="157" t="s">
        <v>337</v>
      </c>
      <c r="E9" s="179">
        <v>84</v>
      </c>
      <c r="F9" s="37">
        <v>1.73</v>
      </c>
      <c r="G9" s="138">
        <f t="shared" si="0"/>
        <v>145.32</v>
      </c>
      <c r="H9" s="136"/>
      <c r="I9" s="137"/>
    </row>
    <row r="10" spans="1:9" x14ac:dyDescent="0.25">
      <c r="A10" s="178" t="s">
        <v>333</v>
      </c>
      <c r="B10" s="152" t="s">
        <v>13</v>
      </c>
      <c r="C10" s="156" t="s">
        <v>584</v>
      </c>
      <c r="D10" s="157" t="s">
        <v>103</v>
      </c>
      <c r="E10" s="179">
        <v>4</v>
      </c>
      <c r="F10" s="37">
        <v>3.37</v>
      </c>
      <c r="G10" s="138">
        <f t="shared" si="0"/>
        <v>13.48</v>
      </c>
      <c r="H10" s="136"/>
      <c r="I10" s="137"/>
    </row>
    <row r="11" spans="1:9" x14ac:dyDescent="0.25">
      <c r="A11" s="178" t="s">
        <v>333</v>
      </c>
      <c r="B11" s="152" t="s">
        <v>14</v>
      </c>
      <c r="C11" s="156" t="s">
        <v>585</v>
      </c>
      <c r="D11" s="157" t="s">
        <v>337</v>
      </c>
      <c r="E11" s="179">
        <v>1494</v>
      </c>
      <c r="F11" s="37">
        <v>2.48</v>
      </c>
      <c r="G11" s="138">
        <f t="shared" si="0"/>
        <v>3705.12</v>
      </c>
      <c r="H11" s="136"/>
      <c r="I11" s="137"/>
    </row>
    <row r="12" spans="1:9" x14ac:dyDescent="0.25">
      <c r="A12" s="178" t="s">
        <v>333</v>
      </c>
      <c r="B12" s="152" t="s">
        <v>15</v>
      </c>
      <c r="C12" s="156" t="s">
        <v>586</v>
      </c>
      <c r="D12" s="157" t="s">
        <v>337</v>
      </c>
      <c r="E12" s="179">
        <v>1499</v>
      </c>
      <c r="F12" s="37">
        <v>0.51</v>
      </c>
      <c r="G12" s="138">
        <f t="shared" si="0"/>
        <v>764.49</v>
      </c>
      <c r="H12" s="136"/>
      <c r="I12" s="137"/>
    </row>
    <row r="13" spans="1:9" x14ac:dyDescent="0.25">
      <c r="A13" s="178" t="s">
        <v>333</v>
      </c>
      <c r="B13" s="152" t="s">
        <v>16</v>
      </c>
      <c r="C13" s="156" t="s">
        <v>587</v>
      </c>
      <c r="D13" s="157" t="s">
        <v>132</v>
      </c>
      <c r="E13" s="157">
        <v>0.7</v>
      </c>
      <c r="F13" s="37">
        <v>28.75</v>
      </c>
      <c r="G13" s="138">
        <f t="shared" si="0"/>
        <v>20.13</v>
      </c>
      <c r="H13" s="136"/>
      <c r="I13" s="137"/>
    </row>
    <row r="14" spans="1:9" x14ac:dyDescent="0.25">
      <c r="A14" s="178" t="s">
        <v>333</v>
      </c>
      <c r="B14" s="152" t="s">
        <v>17</v>
      </c>
      <c r="C14" s="156" t="s">
        <v>588</v>
      </c>
      <c r="D14" s="157" t="s">
        <v>103</v>
      </c>
      <c r="E14" s="157">
        <v>1</v>
      </c>
      <c r="F14" s="37">
        <v>269.39</v>
      </c>
      <c r="G14" s="138">
        <f t="shared" si="0"/>
        <v>269.39</v>
      </c>
      <c r="H14" s="136"/>
      <c r="I14" s="137"/>
    </row>
    <row r="15" spans="1:9" x14ac:dyDescent="0.25">
      <c r="A15" s="178" t="s">
        <v>333</v>
      </c>
      <c r="B15" s="152" t="s">
        <v>86</v>
      </c>
      <c r="C15" s="156" t="s">
        <v>589</v>
      </c>
      <c r="D15" s="157" t="s">
        <v>103</v>
      </c>
      <c r="E15" s="180">
        <v>2</v>
      </c>
      <c r="F15" s="37">
        <v>80.819999999999993</v>
      </c>
      <c r="G15" s="138">
        <f t="shared" si="0"/>
        <v>161.63999999999999</v>
      </c>
      <c r="H15" s="136"/>
      <c r="I15" s="137"/>
    </row>
    <row r="16" spans="1:9" x14ac:dyDescent="0.25">
      <c r="A16" s="178" t="s">
        <v>333</v>
      </c>
      <c r="B16" s="152" t="s">
        <v>87</v>
      </c>
      <c r="C16" s="156" t="s">
        <v>590</v>
      </c>
      <c r="D16" s="157" t="s">
        <v>103</v>
      </c>
      <c r="E16" s="157">
        <v>4</v>
      </c>
      <c r="F16" s="37">
        <v>26.94</v>
      </c>
      <c r="G16" s="138">
        <f t="shared" si="0"/>
        <v>107.76</v>
      </c>
      <c r="H16" s="136"/>
      <c r="I16" s="137"/>
    </row>
    <row r="17" spans="1:9" x14ac:dyDescent="0.25">
      <c r="A17" s="178" t="s">
        <v>333</v>
      </c>
      <c r="B17" s="152" t="s">
        <v>88</v>
      </c>
      <c r="C17" s="156" t="s">
        <v>591</v>
      </c>
      <c r="D17" s="157" t="s">
        <v>337</v>
      </c>
      <c r="E17" s="157">
        <v>8</v>
      </c>
      <c r="F17" s="37">
        <v>4.49</v>
      </c>
      <c r="G17" s="138">
        <f t="shared" si="0"/>
        <v>35.92</v>
      </c>
      <c r="H17" s="136"/>
      <c r="I17" s="137"/>
    </row>
    <row r="18" spans="1:9" x14ac:dyDescent="0.25">
      <c r="A18" s="178" t="s">
        <v>333</v>
      </c>
      <c r="B18" s="152" t="s">
        <v>89</v>
      </c>
      <c r="C18" s="156" t="s">
        <v>592</v>
      </c>
      <c r="D18" s="157" t="s">
        <v>337</v>
      </c>
      <c r="E18" s="157">
        <v>786</v>
      </c>
      <c r="F18" s="37">
        <v>1.73</v>
      </c>
      <c r="G18" s="138">
        <f t="shared" si="0"/>
        <v>1359.78</v>
      </c>
      <c r="H18" s="136"/>
      <c r="I18" s="137"/>
    </row>
    <row r="19" spans="1:9" x14ac:dyDescent="0.25">
      <c r="A19" s="178" t="s">
        <v>333</v>
      </c>
      <c r="B19" s="152" t="s">
        <v>104</v>
      </c>
      <c r="C19" s="156" t="s">
        <v>635</v>
      </c>
      <c r="D19" s="157" t="s">
        <v>337</v>
      </c>
      <c r="E19" s="179">
        <v>2101</v>
      </c>
      <c r="F19" s="37">
        <v>8.36</v>
      </c>
      <c r="G19" s="138">
        <f t="shared" si="0"/>
        <v>17564.36</v>
      </c>
      <c r="H19" s="136"/>
      <c r="I19" s="137"/>
    </row>
    <row r="20" spans="1:9" x14ac:dyDescent="0.25">
      <c r="A20" s="178" t="s">
        <v>333</v>
      </c>
      <c r="B20" s="152" t="s">
        <v>105</v>
      </c>
      <c r="C20" s="156" t="s">
        <v>593</v>
      </c>
      <c r="D20" s="157" t="s">
        <v>337</v>
      </c>
      <c r="E20" s="157">
        <v>481</v>
      </c>
      <c r="F20" s="37">
        <v>4.49</v>
      </c>
      <c r="G20" s="138">
        <f t="shared" si="0"/>
        <v>2159.69</v>
      </c>
      <c r="H20" s="136"/>
      <c r="I20" s="137"/>
    </row>
    <row r="21" spans="1:9" x14ac:dyDescent="0.25">
      <c r="A21" s="178" t="s">
        <v>333</v>
      </c>
      <c r="B21" s="152" t="s">
        <v>106</v>
      </c>
      <c r="C21" s="156" t="s">
        <v>594</v>
      </c>
      <c r="D21" s="157" t="s">
        <v>337</v>
      </c>
      <c r="E21" s="179">
        <v>16</v>
      </c>
      <c r="F21" s="37">
        <v>1.73</v>
      </c>
      <c r="G21" s="138">
        <f t="shared" si="0"/>
        <v>27.68</v>
      </c>
      <c r="H21" s="136"/>
      <c r="I21" s="137"/>
    </row>
    <row r="22" spans="1:9" x14ac:dyDescent="0.25">
      <c r="A22" s="178" t="s">
        <v>333</v>
      </c>
      <c r="B22" s="152" t="s">
        <v>107</v>
      </c>
      <c r="C22" s="156" t="s">
        <v>595</v>
      </c>
      <c r="D22" s="157" t="s">
        <v>337</v>
      </c>
      <c r="E22" s="157">
        <v>38</v>
      </c>
      <c r="F22" s="37">
        <v>2.48</v>
      </c>
      <c r="G22" s="138">
        <f t="shared" si="0"/>
        <v>94.24</v>
      </c>
      <c r="H22" s="136"/>
      <c r="I22" s="137"/>
    </row>
    <row r="23" spans="1:9" x14ac:dyDescent="0.25">
      <c r="A23" s="178" t="s">
        <v>333</v>
      </c>
      <c r="B23" s="152" t="s">
        <v>118</v>
      </c>
      <c r="C23" s="156" t="s">
        <v>596</v>
      </c>
      <c r="D23" s="157" t="s">
        <v>337</v>
      </c>
      <c r="E23" s="157">
        <v>50</v>
      </c>
      <c r="F23" s="37">
        <v>2.48</v>
      </c>
      <c r="G23" s="138">
        <f t="shared" si="0"/>
        <v>124</v>
      </c>
      <c r="H23" s="136"/>
      <c r="I23" s="137"/>
    </row>
    <row r="24" spans="1:9" x14ac:dyDescent="0.25">
      <c r="A24" s="178" t="s">
        <v>333</v>
      </c>
      <c r="B24" s="152" t="s">
        <v>119</v>
      </c>
      <c r="C24" s="156" t="s">
        <v>338</v>
      </c>
      <c r="D24" s="157" t="s">
        <v>337</v>
      </c>
      <c r="E24" s="157">
        <v>10</v>
      </c>
      <c r="F24" s="37">
        <v>2.48</v>
      </c>
      <c r="G24" s="138">
        <f t="shared" si="0"/>
        <v>24.8</v>
      </c>
      <c r="H24" s="136"/>
      <c r="I24" s="137"/>
    </row>
    <row r="25" spans="1:9" x14ac:dyDescent="0.25">
      <c r="A25" s="178" t="s">
        <v>333</v>
      </c>
      <c r="B25" s="152" t="s">
        <v>120</v>
      </c>
      <c r="C25" s="156" t="s">
        <v>597</v>
      </c>
      <c r="D25" s="157" t="s">
        <v>337</v>
      </c>
      <c r="E25" s="157">
        <v>1375</v>
      </c>
      <c r="F25" s="10">
        <v>2.48</v>
      </c>
      <c r="G25" s="138">
        <f t="shared" si="0"/>
        <v>3410</v>
      </c>
      <c r="H25" s="136"/>
      <c r="I25" s="137"/>
    </row>
    <row r="26" spans="1:9" x14ac:dyDescent="0.25">
      <c r="A26" s="178" t="s">
        <v>333</v>
      </c>
      <c r="B26" s="152" t="s">
        <v>121</v>
      </c>
      <c r="C26" s="156" t="s">
        <v>598</v>
      </c>
      <c r="D26" s="157" t="s">
        <v>103</v>
      </c>
      <c r="E26" s="157">
        <v>1</v>
      </c>
      <c r="F26" s="10">
        <v>116.02</v>
      </c>
      <c r="G26" s="138">
        <f t="shared" si="0"/>
        <v>116.02</v>
      </c>
      <c r="H26" s="136"/>
      <c r="I26" s="137"/>
    </row>
    <row r="27" spans="1:9" x14ac:dyDescent="0.25">
      <c r="A27" s="178" t="s">
        <v>333</v>
      </c>
      <c r="B27" s="152" t="s">
        <v>122</v>
      </c>
      <c r="C27" s="156" t="s">
        <v>599</v>
      </c>
      <c r="D27" s="157" t="s">
        <v>103</v>
      </c>
      <c r="E27" s="157">
        <v>3</v>
      </c>
      <c r="F27" s="10">
        <v>93.28</v>
      </c>
      <c r="G27" s="138">
        <f t="shared" si="0"/>
        <v>279.83999999999997</v>
      </c>
      <c r="H27" s="136"/>
      <c r="I27" s="137"/>
    </row>
    <row r="28" spans="1:9" x14ac:dyDescent="0.25">
      <c r="A28" s="178" t="s">
        <v>333</v>
      </c>
      <c r="B28" s="152" t="s">
        <v>123</v>
      </c>
      <c r="C28" s="156" t="s">
        <v>600</v>
      </c>
      <c r="D28" s="157" t="s">
        <v>103</v>
      </c>
      <c r="E28" s="157">
        <v>2</v>
      </c>
      <c r="F28" s="10">
        <v>93.28</v>
      </c>
      <c r="G28" s="138">
        <f t="shared" si="0"/>
        <v>186.56</v>
      </c>
      <c r="H28" s="136"/>
      <c r="I28" s="137"/>
    </row>
    <row r="29" spans="1:9" x14ac:dyDescent="0.25">
      <c r="A29" s="178" t="s">
        <v>333</v>
      </c>
      <c r="B29" s="152" t="s">
        <v>124</v>
      </c>
      <c r="C29" s="156" t="s">
        <v>339</v>
      </c>
      <c r="D29" s="181" t="s">
        <v>103</v>
      </c>
      <c r="E29" s="157">
        <v>122</v>
      </c>
      <c r="F29" s="10">
        <v>0.99</v>
      </c>
      <c r="G29" s="138">
        <f t="shared" si="0"/>
        <v>120.78</v>
      </c>
      <c r="H29" s="136"/>
      <c r="I29" s="137"/>
    </row>
    <row r="30" spans="1:9" x14ac:dyDescent="0.25">
      <c r="A30" s="178" t="s">
        <v>333</v>
      </c>
      <c r="B30" s="152" t="s">
        <v>125</v>
      </c>
      <c r="C30" s="156" t="s">
        <v>601</v>
      </c>
      <c r="D30" s="181" t="s">
        <v>103</v>
      </c>
      <c r="E30" s="157">
        <v>1</v>
      </c>
      <c r="F30" s="10">
        <v>224.49</v>
      </c>
      <c r="G30" s="138">
        <f t="shared" si="0"/>
        <v>224.49</v>
      </c>
      <c r="H30" s="136"/>
      <c r="I30" s="137"/>
    </row>
    <row r="31" spans="1:9" x14ac:dyDescent="0.25">
      <c r="A31" s="178" t="s">
        <v>333</v>
      </c>
      <c r="B31" s="152" t="s">
        <v>126</v>
      </c>
      <c r="C31" s="156" t="s">
        <v>602</v>
      </c>
      <c r="D31" s="157" t="s">
        <v>103</v>
      </c>
      <c r="E31" s="157">
        <v>2</v>
      </c>
      <c r="F31" s="10">
        <v>41.53</v>
      </c>
      <c r="G31" s="138">
        <f t="shared" si="0"/>
        <v>83.06</v>
      </c>
      <c r="H31" s="136"/>
      <c r="I31" s="137"/>
    </row>
    <row r="32" spans="1:9" x14ac:dyDescent="0.25">
      <c r="A32" s="178" t="s">
        <v>333</v>
      </c>
      <c r="B32" s="152" t="s">
        <v>127</v>
      </c>
      <c r="C32" s="156" t="s">
        <v>603</v>
      </c>
      <c r="D32" s="157" t="s">
        <v>103</v>
      </c>
      <c r="E32" s="157">
        <v>2</v>
      </c>
      <c r="F32" s="10">
        <v>336.74</v>
      </c>
      <c r="G32" s="138">
        <f t="shared" si="0"/>
        <v>673.48</v>
      </c>
      <c r="H32" s="136"/>
      <c r="I32" s="137"/>
    </row>
    <row r="33" spans="1:9" x14ac:dyDescent="0.25">
      <c r="A33" s="178" t="s">
        <v>333</v>
      </c>
      <c r="B33" s="152" t="s">
        <v>128</v>
      </c>
      <c r="C33" s="156" t="s">
        <v>604</v>
      </c>
      <c r="D33" s="157" t="s">
        <v>337</v>
      </c>
      <c r="E33" s="157">
        <v>40</v>
      </c>
      <c r="F33" s="10">
        <v>2.48</v>
      </c>
      <c r="G33" s="138">
        <f t="shared" si="0"/>
        <v>99.2</v>
      </c>
      <c r="H33" s="136"/>
      <c r="I33" s="137"/>
    </row>
    <row r="34" spans="1:9" x14ac:dyDescent="0.25">
      <c r="A34" s="178" t="s">
        <v>333</v>
      </c>
      <c r="B34" s="152" t="s">
        <v>355</v>
      </c>
      <c r="C34" s="156" t="s">
        <v>605</v>
      </c>
      <c r="D34" s="157" t="s">
        <v>103</v>
      </c>
      <c r="E34" s="157">
        <v>2</v>
      </c>
      <c r="F34" s="10">
        <v>38.159999999999997</v>
      </c>
      <c r="G34" s="138">
        <f t="shared" si="0"/>
        <v>76.319999999999993</v>
      </c>
      <c r="H34" s="136"/>
      <c r="I34" s="137"/>
    </row>
    <row r="35" spans="1:9" x14ac:dyDescent="0.25">
      <c r="A35" s="178" t="s">
        <v>333</v>
      </c>
      <c r="B35" s="152" t="s">
        <v>356</v>
      </c>
      <c r="C35" s="156" t="s">
        <v>606</v>
      </c>
      <c r="D35" s="157" t="s">
        <v>103</v>
      </c>
      <c r="E35" s="157">
        <v>1</v>
      </c>
      <c r="F35" s="10">
        <v>67.349999999999994</v>
      </c>
      <c r="G35" s="138">
        <f t="shared" si="0"/>
        <v>67.349999999999994</v>
      </c>
      <c r="H35" s="136"/>
      <c r="I35" s="137"/>
    </row>
    <row r="36" spans="1:9" x14ac:dyDescent="0.25">
      <c r="A36" s="178" t="s">
        <v>333</v>
      </c>
      <c r="B36" s="152" t="s">
        <v>357</v>
      </c>
      <c r="C36" s="182" t="s">
        <v>607</v>
      </c>
      <c r="D36" s="157" t="s">
        <v>103</v>
      </c>
      <c r="E36" s="157">
        <v>2</v>
      </c>
      <c r="F36" s="10">
        <v>38.159999999999997</v>
      </c>
      <c r="G36" s="138">
        <f t="shared" si="0"/>
        <v>76.319999999999993</v>
      </c>
      <c r="H36" s="136"/>
      <c r="I36" s="137"/>
    </row>
    <row r="37" spans="1:9" x14ac:dyDescent="0.25">
      <c r="A37" s="178" t="s">
        <v>333</v>
      </c>
      <c r="B37" s="152" t="s">
        <v>414</v>
      </c>
      <c r="C37" s="156" t="s">
        <v>608</v>
      </c>
      <c r="D37" s="181" t="s">
        <v>6</v>
      </c>
      <c r="E37" s="157">
        <v>2</v>
      </c>
      <c r="F37" s="10">
        <v>41.64</v>
      </c>
      <c r="G37" s="138">
        <f t="shared" si="0"/>
        <v>83.28</v>
      </c>
      <c r="H37" s="136"/>
      <c r="I37" s="137"/>
    </row>
    <row r="38" spans="1:9" x14ac:dyDescent="0.25">
      <c r="A38" s="178" t="s">
        <v>333</v>
      </c>
      <c r="B38" s="152" t="s">
        <v>457</v>
      </c>
      <c r="C38" s="156" t="s">
        <v>609</v>
      </c>
      <c r="D38" s="157" t="s">
        <v>103</v>
      </c>
      <c r="E38" s="157">
        <v>22</v>
      </c>
      <c r="F38" s="10">
        <v>28.06</v>
      </c>
      <c r="G38" s="138">
        <f t="shared" si="0"/>
        <v>617.32000000000005</v>
      </c>
      <c r="H38" s="136"/>
      <c r="I38" s="137"/>
    </row>
    <row r="39" spans="1:9" x14ac:dyDescent="0.25">
      <c r="A39" s="178" t="s">
        <v>333</v>
      </c>
      <c r="B39" s="152" t="s">
        <v>458</v>
      </c>
      <c r="C39" s="156" t="s">
        <v>610</v>
      </c>
      <c r="D39" s="181" t="s">
        <v>6</v>
      </c>
      <c r="E39" s="157">
        <v>2</v>
      </c>
      <c r="F39" s="10">
        <v>224.49</v>
      </c>
      <c r="G39" s="138">
        <f t="shared" si="0"/>
        <v>448.98</v>
      </c>
      <c r="H39" s="136"/>
      <c r="I39" s="137"/>
    </row>
    <row r="40" spans="1:9" x14ac:dyDescent="0.25">
      <c r="A40" s="178" t="s">
        <v>333</v>
      </c>
      <c r="B40" s="152" t="s">
        <v>459</v>
      </c>
      <c r="C40" s="156" t="s">
        <v>611</v>
      </c>
      <c r="D40" s="181" t="s">
        <v>6</v>
      </c>
      <c r="E40" s="157">
        <v>2</v>
      </c>
      <c r="F40" s="10">
        <v>11.22</v>
      </c>
      <c r="G40" s="138">
        <f t="shared" si="0"/>
        <v>22.44</v>
      </c>
      <c r="H40" s="136"/>
      <c r="I40" s="137"/>
    </row>
    <row r="41" spans="1:9" x14ac:dyDescent="0.25">
      <c r="A41" s="178" t="s">
        <v>333</v>
      </c>
      <c r="B41" s="152" t="s">
        <v>460</v>
      </c>
      <c r="C41" s="156" t="s">
        <v>340</v>
      </c>
      <c r="D41" s="157" t="s">
        <v>341</v>
      </c>
      <c r="E41" s="157">
        <v>1.2</v>
      </c>
      <c r="F41" s="10">
        <v>259.85000000000002</v>
      </c>
      <c r="G41" s="138">
        <f t="shared" si="0"/>
        <v>311.82</v>
      </c>
      <c r="H41" s="136"/>
      <c r="I41" s="137"/>
    </row>
    <row r="42" spans="1:9" x14ac:dyDescent="0.25">
      <c r="A42" s="178" t="s">
        <v>333</v>
      </c>
      <c r="B42" s="152" t="s">
        <v>461</v>
      </c>
      <c r="C42" s="156" t="s">
        <v>342</v>
      </c>
      <c r="D42" s="157" t="s">
        <v>343</v>
      </c>
      <c r="E42" s="157">
        <v>2</v>
      </c>
      <c r="F42" s="10">
        <v>19.850000000000001</v>
      </c>
      <c r="G42" s="138">
        <f t="shared" si="0"/>
        <v>39.700000000000003</v>
      </c>
      <c r="H42" s="136"/>
      <c r="I42" s="137"/>
    </row>
    <row r="43" spans="1:9" ht="15.75" thickBot="1" x14ac:dyDescent="0.3">
      <c r="A43" s="178" t="s">
        <v>333</v>
      </c>
      <c r="B43" s="152" t="s">
        <v>464</v>
      </c>
      <c r="C43" s="156" t="s">
        <v>612</v>
      </c>
      <c r="D43" s="157" t="s">
        <v>103</v>
      </c>
      <c r="E43" s="157">
        <v>12</v>
      </c>
      <c r="F43" s="10">
        <v>2.2400000000000002</v>
      </c>
      <c r="G43" s="138">
        <f t="shared" si="0"/>
        <v>26.88</v>
      </c>
      <c r="H43" s="175"/>
      <c r="I43" s="137"/>
    </row>
    <row r="44" spans="1:9" ht="29.25" thickBot="1" x14ac:dyDescent="0.3">
      <c r="A44" s="183" t="s">
        <v>333</v>
      </c>
      <c r="B44" s="184" t="s">
        <v>465</v>
      </c>
      <c r="C44" s="185" t="s">
        <v>344</v>
      </c>
      <c r="D44" s="186" t="s">
        <v>103</v>
      </c>
      <c r="E44" s="186">
        <v>1</v>
      </c>
      <c r="F44" s="56">
        <v>561.23</v>
      </c>
      <c r="G44" s="145">
        <f t="shared" si="0"/>
        <v>561.23</v>
      </c>
      <c r="H44" s="165" t="s">
        <v>67</v>
      </c>
      <c r="I44" s="166">
        <f>ROUND(SUM(G6:G44),2)</f>
        <v>45332.1</v>
      </c>
    </row>
    <row r="45" spans="1:9" x14ac:dyDescent="0.25">
      <c r="A45" s="187" t="s">
        <v>351</v>
      </c>
      <c r="B45" s="188" t="s">
        <v>18</v>
      </c>
      <c r="C45" s="189" t="s">
        <v>353</v>
      </c>
      <c r="D45" s="190" t="s">
        <v>337</v>
      </c>
      <c r="E45" s="191">
        <v>2101</v>
      </c>
      <c r="F45" s="58">
        <v>13.23</v>
      </c>
      <c r="G45" s="164">
        <f t="shared" ref="G45:G70" si="1">ROUND((E45*F45),2)</f>
        <v>27796.23</v>
      </c>
      <c r="H45" s="136"/>
      <c r="I45" s="137"/>
    </row>
    <row r="46" spans="1:9" x14ac:dyDescent="0.25">
      <c r="A46" s="192" t="s">
        <v>351</v>
      </c>
      <c r="B46" s="193" t="s">
        <v>19</v>
      </c>
      <c r="C46" s="156" t="s">
        <v>636</v>
      </c>
      <c r="D46" s="157" t="s">
        <v>103</v>
      </c>
      <c r="E46" s="157">
        <v>44</v>
      </c>
      <c r="F46" s="33">
        <v>7.86</v>
      </c>
      <c r="G46" s="138">
        <f t="shared" si="1"/>
        <v>345.84</v>
      </c>
      <c r="H46" s="136"/>
      <c r="I46" s="137"/>
    </row>
    <row r="47" spans="1:9" x14ac:dyDescent="0.25">
      <c r="A47" s="192" t="s">
        <v>351</v>
      </c>
      <c r="B47" s="193" t="s">
        <v>20</v>
      </c>
      <c r="C47" s="194" t="s">
        <v>614</v>
      </c>
      <c r="D47" s="157" t="s">
        <v>337</v>
      </c>
      <c r="E47" s="157">
        <v>742</v>
      </c>
      <c r="F47" s="33">
        <v>1.39</v>
      </c>
      <c r="G47" s="138">
        <f t="shared" si="1"/>
        <v>1031.3800000000001</v>
      </c>
      <c r="H47" s="136"/>
      <c r="I47" s="137"/>
    </row>
    <row r="48" spans="1:9" x14ac:dyDescent="0.25">
      <c r="A48" s="192" t="s">
        <v>351</v>
      </c>
      <c r="B48" s="193" t="s">
        <v>21</v>
      </c>
      <c r="C48" s="194" t="s">
        <v>615</v>
      </c>
      <c r="D48" s="157" t="s">
        <v>337</v>
      </c>
      <c r="E48" s="157">
        <v>8</v>
      </c>
      <c r="F48" s="33">
        <v>33.67</v>
      </c>
      <c r="G48" s="138">
        <f t="shared" si="1"/>
        <v>269.36</v>
      </c>
      <c r="H48" s="136"/>
      <c r="I48" s="137"/>
    </row>
    <row r="49" spans="1:9" x14ac:dyDescent="0.25">
      <c r="A49" s="192" t="s">
        <v>351</v>
      </c>
      <c r="B49" s="193" t="s">
        <v>22</v>
      </c>
      <c r="C49" s="156" t="s">
        <v>616</v>
      </c>
      <c r="D49" s="157" t="s">
        <v>337</v>
      </c>
      <c r="E49" s="179">
        <v>100</v>
      </c>
      <c r="F49" s="33">
        <v>1.39</v>
      </c>
      <c r="G49" s="138">
        <f t="shared" si="1"/>
        <v>139</v>
      </c>
      <c r="H49" s="136"/>
      <c r="I49" s="137"/>
    </row>
    <row r="50" spans="1:9" x14ac:dyDescent="0.25">
      <c r="A50" s="192" t="s">
        <v>351</v>
      </c>
      <c r="B50" s="193" t="s">
        <v>23</v>
      </c>
      <c r="C50" s="156" t="s">
        <v>617</v>
      </c>
      <c r="D50" s="157" t="s">
        <v>103</v>
      </c>
      <c r="E50" s="179">
        <v>4</v>
      </c>
      <c r="F50" s="33">
        <v>3.37</v>
      </c>
      <c r="G50" s="138">
        <f t="shared" si="1"/>
        <v>13.48</v>
      </c>
      <c r="H50" s="136"/>
      <c r="I50" s="137"/>
    </row>
    <row r="51" spans="1:9" x14ac:dyDescent="0.25">
      <c r="A51" s="192" t="s">
        <v>351</v>
      </c>
      <c r="B51" s="193" t="s">
        <v>24</v>
      </c>
      <c r="C51" s="156" t="s">
        <v>618</v>
      </c>
      <c r="D51" s="157" t="s">
        <v>337</v>
      </c>
      <c r="E51" s="179">
        <v>1532</v>
      </c>
      <c r="F51" s="33">
        <v>0.67</v>
      </c>
      <c r="G51" s="138">
        <f t="shared" si="1"/>
        <v>1026.44</v>
      </c>
      <c r="H51" s="136"/>
      <c r="I51" s="137"/>
    </row>
    <row r="52" spans="1:9" x14ac:dyDescent="0.25">
      <c r="A52" s="192" t="s">
        <v>351</v>
      </c>
      <c r="B52" s="193" t="s">
        <v>25</v>
      </c>
      <c r="C52" s="156" t="s">
        <v>619</v>
      </c>
      <c r="D52" s="157" t="s">
        <v>337</v>
      </c>
      <c r="E52" s="179">
        <v>1499</v>
      </c>
      <c r="F52" s="33">
        <v>0.19</v>
      </c>
      <c r="G52" s="138">
        <f t="shared" si="1"/>
        <v>284.81</v>
      </c>
      <c r="H52" s="136"/>
      <c r="I52" s="137"/>
    </row>
    <row r="53" spans="1:9" x14ac:dyDescent="0.25">
      <c r="A53" s="192" t="s">
        <v>351</v>
      </c>
      <c r="B53" s="193" t="s">
        <v>26</v>
      </c>
      <c r="C53" s="194" t="s">
        <v>620</v>
      </c>
      <c r="D53" s="157" t="s">
        <v>6</v>
      </c>
      <c r="E53" s="157">
        <v>1</v>
      </c>
      <c r="F53" s="33">
        <v>673.48</v>
      </c>
      <c r="G53" s="138">
        <f t="shared" si="1"/>
        <v>673.48</v>
      </c>
      <c r="H53" s="136"/>
      <c r="I53" s="137"/>
    </row>
    <row r="54" spans="1:9" x14ac:dyDescent="0.25">
      <c r="A54" s="192" t="s">
        <v>351</v>
      </c>
      <c r="B54" s="193" t="s">
        <v>27</v>
      </c>
      <c r="C54" s="156" t="s">
        <v>621</v>
      </c>
      <c r="D54" s="157" t="s">
        <v>103</v>
      </c>
      <c r="E54" s="157">
        <v>1</v>
      </c>
      <c r="F54" s="33">
        <v>56.12</v>
      </c>
      <c r="G54" s="138">
        <f t="shared" si="1"/>
        <v>56.12</v>
      </c>
      <c r="H54" s="136"/>
      <c r="I54" s="137"/>
    </row>
    <row r="55" spans="1:9" x14ac:dyDescent="0.25">
      <c r="A55" s="192" t="s">
        <v>351</v>
      </c>
      <c r="B55" s="193" t="s">
        <v>28</v>
      </c>
      <c r="C55" s="156" t="s">
        <v>622</v>
      </c>
      <c r="D55" s="157" t="s">
        <v>103</v>
      </c>
      <c r="E55" s="157">
        <v>1</v>
      </c>
      <c r="F55" s="33">
        <v>56.12</v>
      </c>
      <c r="G55" s="138">
        <f t="shared" si="1"/>
        <v>56.12</v>
      </c>
      <c r="H55" s="136"/>
      <c r="I55" s="137"/>
    </row>
    <row r="56" spans="1:9" x14ac:dyDescent="0.25">
      <c r="A56" s="192" t="s">
        <v>351</v>
      </c>
      <c r="B56" s="193" t="s">
        <v>148</v>
      </c>
      <c r="C56" s="156" t="s">
        <v>347</v>
      </c>
      <c r="D56" s="157" t="s">
        <v>337</v>
      </c>
      <c r="E56" s="157">
        <v>385</v>
      </c>
      <c r="F56" s="33">
        <v>3.97</v>
      </c>
      <c r="G56" s="138">
        <f t="shared" si="1"/>
        <v>1528.45</v>
      </c>
      <c r="H56" s="136"/>
      <c r="I56" s="137"/>
    </row>
    <row r="57" spans="1:9" x14ac:dyDescent="0.25">
      <c r="A57" s="192" t="s">
        <v>351</v>
      </c>
      <c r="B57" s="193" t="s">
        <v>149</v>
      </c>
      <c r="C57" s="156" t="s">
        <v>348</v>
      </c>
      <c r="D57" s="157" t="s">
        <v>337</v>
      </c>
      <c r="E57" s="157">
        <v>90</v>
      </c>
      <c r="F57" s="33">
        <v>1.32</v>
      </c>
      <c r="G57" s="138">
        <f t="shared" si="1"/>
        <v>118.8</v>
      </c>
      <c r="H57" s="136"/>
      <c r="I57" s="137"/>
    </row>
    <row r="58" spans="1:9" x14ac:dyDescent="0.25">
      <c r="A58" s="192" t="s">
        <v>351</v>
      </c>
      <c r="B58" s="193" t="s">
        <v>150</v>
      </c>
      <c r="C58" s="156" t="s">
        <v>623</v>
      </c>
      <c r="D58" s="157" t="s">
        <v>337</v>
      </c>
      <c r="E58" s="157">
        <v>865</v>
      </c>
      <c r="F58" s="33">
        <v>1.32</v>
      </c>
      <c r="G58" s="138">
        <f t="shared" si="1"/>
        <v>1141.8</v>
      </c>
      <c r="H58" s="136"/>
      <c r="I58" s="137"/>
    </row>
    <row r="59" spans="1:9" x14ac:dyDescent="0.25">
      <c r="A59" s="192" t="s">
        <v>351</v>
      </c>
      <c r="B59" s="193" t="s">
        <v>151</v>
      </c>
      <c r="C59" s="156" t="s">
        <v>624</v>
      </c>
      <c r="D59" s="157" t="s">
        <v>337</v>
      </c>
      <c r="E59" s="157">
        <v>45</v>
      </c>
      <c r="F59" s="33">
        <v>2.2400000000000002</v>
      </c>
      <c r="G59" s="138">
        <f t="shared" si="1"/>
        <v>100.8</v>
      </c>
      <c r="H59" s="136"/>
      <c r="I59" s="137"/>
    </row>
    <row r="60" spans="1:9" x14ac:dyDescent="0.25">
      <c r="A60" s="192" t="s">
        <v>351</v>
      </c>
      <c r="B60" s="193" t="s">
        <v>152</v>
      </c>
      <c r="C60" s="156" t="s">
        <v>625</v>
      </c>
      <c r="D60" s="157" t="s">
        <v>103</v>
      </c>
      <c r="E60" s="157">
        <v>90</v>
      </c>
      <c r="F60" s="33">
        <v>2.2400000000000002</v>
      </c>
      <c r="G60" s="138">
        <f t="shared" si="1"/>
        <v>201.6</v>
      </c>
      <c r="H60" s="136"/>
      <c r="I60" s="137"/>
    </row>
    <row r="61" spans="1:9" x14ac:dyDescent="0.25">
      <c r="A61" s="192" t="s">
        <v>351</v>
      </c>
      <c r="B61" s="193" t="s">
        <v>153</v>
      </c>
      <c r="C61" s="156" t="s">
        <v>626</v>
      </c>
      <c r="D61" s="157" t="s">
        <v>103</v>
      </c>
      <c r="E61" s="157">
        <v>2</v>
      </c>
      <c r="F61" s="33">
        <v>168.37</v>
      </c>
      <c r="G61" s="138">
        <f t="shared" si="1"/>
        <v>336.74</v>
      </c>
      <c r="H61" s="136"/>
      <c r="I61" s="137"/>
    </row>
    <row r="62" spans="1:9" x14ac:dyDescent="0.25">
      <c r="A62" s="192" t="s">
        <v>351</v>
      </c>
      <c r="B62" s="193" t="s">
        <v>154</v>
      </c>
      <c r="C62" s="156" t="s">
        <v>627</v>
      </c>
      <c r="D62" s="157" t="s">
        <v>103</v>
      </c>
      <c r="E62" s="157">
        <v>2</v>
      </c>
      <c r="F62" s="33">
        <v>33.67</v>
      </c>
      <c r="G62" s="138">
        <f t="shared" si="1"/>
        <v>67.34</v>
      </c>
      <c r="H62" s="136"/>
      <c r="I62" s="137"/>
    </row>
    <row r="63" spans="1:9" x14ac:dyDescent="0.25">
      <c r="A63" s="192" t="s">
        <v>351</v>
      </c>
      <c r="B63" s="193" t="s">
        <v>155</v>
      </c>
      <c r="C63" s="156" t="s">
        <v>628</v>
      </c>
      <c r="D63" s="157" t="s">
        <v>103</v>
      </c>
      <c r="E63" s="157">
        <v>2</v>
      </c>
      <c r="F63" s="33">
        <v>134.69999999999999</v>
      </c>
      <c r="G63" s="138">
        <f t="shared" si="1"/>
        <v>269.39999999999998</v>
      </c>
      <c r="H63" s="136"/>
      <c r="I63" s="137"/>
    </row>
    <row r="64" spans="1:9" x14ac:dyDescent="0.25">
      <c r="A64" s="192" t="s">
        <v>351</v>
      </c>
      <c r="B64" s="193" t="s">
        <v>386</v>
      </c>
      <c r="C64" s="156" t="s">
        <v>629</v>
      </c>
      <c r="D64" s="157" t="s">
        <v>103</v>
      </c>
      <c r="E64" s="157">
        <v>2</v>
      </c>
      <c r="F64" s="33">
        <v>134.69999999999999</v>
      </c>
      <c r="G64" s="138">
        <f t="shared" si="1"/>
        <v>269.39999999999998</v>
      </c>
      <c r="H64" s="136"/>
      <c r="I64" s="137"/>
    </row>
    <row r="65" spans="1:9" x14ac:dyDescent="0.25">
      <c r="A65" s="192" t="s">
        <v>351</v>
      </c>
      <c r="B65" s="193" t="s">
        <v>387</v>
      </c>
      <c r="C65" s="194" t="s">
        <v>630</v>
      </c>
      <c r="D65" s="157" t="s">
        <v>103</v>
      </c>
      <c r="E65" s="157">
        <v>2</v>
      </c>
      <c r="F65" s="33">
        <v>224.49</v>
      </c>
      <c r="G65" s="138">
        <f>ROUND((E65*F65),2)</f>
        <v>448.98</v>
      </c>
      <c r="H65" s="136"/>
      <c r="I65" s="137"/>
    </row>
    <row r="66" spans="1:9" x14ac:dyDescent="0.25">
      <c r="A66" s="192" t="s">
        <v>351</v>
      </c>
      <c r="B66" s="193" t="s">
        <v>388</v>
      </c>
      <c r="C66" s="156" t="s">
        <v>350</v>
      </c>
      <c r="D66" s="157" t="s">
        <v>103</v>
      </c>
      <c r="E66" s="157">
        <v>24</v>
      </c>
      <c r="F66" s="33">
        <v>2.2400000000000002</v>
      </c>
      <c r="G66" s="138">
        <f>ROUND((E66*F66),2)</f>
        <v>53.76</v>
      </c>
      <c r="H66" s="136"/>
      <c r="I66" s="137"/>
    </row>
    <row r="67" spans="1:9" x14ac:dyDescent="0.25">
      <c r="A67" s="192" t="s">
        <v>351</v>
      </c>
      <c r="B67" s="193" t="s">
        <v>415</v>
      </c>
      <c r="C67" s="156" t="s">
        <v>631</v>
      </c>
      <c r="D67" s="157" t="s">
        <v>103</v>
      </c>
      <c r="E67" s="157">
        <v>48</v>
      </c>
      <c r="F67" s="33">
        <v>2.2400000000000002</v>
      </c>
      <c r="G67" s="138">
        <f t="shared" si="1"/>
        <v>107.52</v>
      </c>
      <c r="H67" s="136"/>
      <c r="I67" s="137"/>
    </row>
    <row r="68" spans="1:9" x14ac:dyDescent="0.25">
      <c r="A68" s="192" t="s">
        <v>351</v>
      </c>
      <c r="B68" s="193" t="s">
        <v>416</v>
      </c>
      <c r="C68" s="156" t="s">
        <v>632</v>
      </c>
      <c r="D68" s="157" t="s">
        <v>103</v>
      </c>
      <c r="E68" s="157">
        <v>4</v>
      </c>
      <c r="F68" s="33">
        <v>56.12</v>
      </c>
      <c r="G68" s="138">
        <f t="shared" si="1"/>
        <v>224.48</v>
      </c>
      <c r="H68" s="136"/>
      <c r="I68" s="137"/>
    </row>
    <row r="69" spans="1:9" x14ac:dyDescent="0.25">
      <c r="A69" s="192" t="s">
        <v>351</v>
      </c>
      <c r="B69" s="193" t="s">
        <v>417</v>
      </c>
      <c r="C69" s="156" t="s">
        <v>349</v>
      </c>
      <c r="D69" s="157" t="s">
        <v>103</v>
      </c>
      <c r="E69" s="157">
        <v>6</v>
      </c>
      <c r="F69" s="33">
        <v>3.37</v>
      </c>
      <c r="G69" s="138">
        <f t="shared" si="1"/>
        <v>20.22</v>
      </c>
      <c r="H69" s="136"/>
      <c r="I69" s="137"/>
    </row>
    <row r="70" spans="1:9" x14ac:dyDescent="0.25">
      <c r="A70" s="192" t="s">
        <v>351</v>
      </c>
      <c r="B70" s="193" t="s">
        <v>418</v>
      </c>
      <c r="C70" s="156" t="s">
        <v>633</v>
      </c>
      <c r="D70" s="157" t="s">
        <v>103</v>
      </c>
      <c r="E70" s="157">
        <v>12</v>
      </c>
      <c r="F70" s="33">
        <v>2.2400000000000002</v>
      </c>
      <c r="G70" s="138">
        <f t="shared" si="1"/>
        <v>26.88</v>
      </c>
      <c r="H70" s="136"/>
      <c r="I70" s="137"/>
    </row>
    <row r="71" spans="1:9" ht="15.75" thickBot="1" x14ac:dyDescent="0.3">
      <c r="A71" s="192" t="s">
        <v>351</v>
      </c>
      <c r="B71" s="193" t="s">
        <v>419</v>
      </c>
      <c r="C71" s="156" t="s">
        <v>634</v>
      </c>
      <c r="D71" s="157" t="s">
        <v>103</v>
      </c>
      <c r="E71" s="157">
        <v>3</v>
      </c>
      <c r="F71" s="33">
        <v>56.12</v>
      </c>
      <c r="G71" s="138">
        <f>ROUND((E71*F71),2)</f>
        <v>168.36</v>
      </c>
      <c r="H71" s="136"/>
      <c r="I71" s="137"/>
    </row>
    <row r="72" spans="1:9" ht="29.25" thickBot="1" x14ac:dyDescent="0.3">
      <c r="A72" s="195" t="s">
        <v>351</v>
      </c>
      <c r="B72" s="196" t="s">
        <v>736</v>
      </c>
      <c r="C72" s="197" t="s">
        <v>737</v>
      </c>
      <c r="D72" s="198" t="s">
        <v>103</v>
      </c>
      <c r="E72" s="198">
        <v>1</v>
      </c>
      <c r="F72" s="57">
        <v>56.12</v>
      </c>
      <c r="G72" s="200">
        <f>ROUND((E72*F72),2)</f>
        <v>56.12</v>
      </c>
      <c r="H72" s="201" t="s">
        <v>68</v>
      </c>
      <c r="I72" s="166">
        <f>ROUND(SUM(G45:G72),2)</f>
        <v>36832.910000000003</v>
      </c>
    </row>
    <row r="73" spans="1:9" ht="43.5" thickBot="1" x14ac:dyDescent="0.3">
      <c r="A73" s="131"/>
      <c r="B73" s="131"/>
      <c r="C73" s="132"/>
      <c r="D73" s="137"/>
      <c r="E73" s="199"/>
      <c r="F73" s="69" t="s">
        <v>345</v>
      </c>
      <c r="G73" s="202">
        <f>SUM(G6:G72)</f>
        <v>82165.009999999966</v>
      </c>
      <c r="H73" s="136"/>
      <c r="I73" s="137"/>
    </row>
    <row r="74" spans="1:9" x14ac:dyDescent="0.25">
      <c r="G74" s="137"/>
      <c r="H74" s="136"/>
      <c r="I74" s="137"/>
    </row>
    <row r="75" spans="1:9" x14ac:dyDescent="0.25">
      <c r="G75" s="137"/>
      <c r="H75" s="136"/>
      <c r="I75" s="137"/>
    </row>
  </sheetData>
  <sheetProtection algorithmName="SHA-512" hashValue="rm4G+PO+eq1WMPv9njAVk85/DtemJXPjnL3Ib4BcitoijFEGp2li/0fzvFdzcwmTW+4L+wqqLdyXs+848S6qUA==" saltValue="GpToqnTugk7rFc3hKKp//A==" spinCount="100000" sheet="1" objects="1" scenarios="1"/>
  <mergeCells count="2">
    <mergeCell ref="A4:G4"/>
    <mergeCell ref="A1:G1"/>
  </mergeCells>
  <phoneticPr fontId="4" type="noConversion"/>
  <pageMargins left="0.7" right="0.7" top="0.75" bottom="0.75" header="0.3" footer="0.3"/>
  <pageSetup paperSize="9" orientation="portrait" r:id="rId1"/>
  <ignoredErrors>
    <ignoredError sqref="I72"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256C4-82A0-4371-8483-4124F5DCAFA2}">
  <dimension ref="A1:I59"/>
  <sheetViews>
    <sheetView topLeftCell="D32" zoomScale="70" zoomScaleNormal="70" workbookViewId="0">
      <selection activeCell="I23" sqref="I23"/>
    </sheetView>
  </sheetViews>
  <sheetFormatPr defaultColWidth="9.140625" defaultRowHeight="15" x14ac:dyDescent="0.25"/>
  <cols>
    <col min="1" max="1" width="53.42578125" style="12" customWidth="1"/>
    <col min="2" max="2" width="8.28515625" style="12" bestFit="1" customWidth="1"/>
    <col min="3" max="3" width="77.28515625" style="67" customWidth="1"/>
    <col min="4" max="4" width="9.140625" style="148"/>
    <col min="5" max="5" width="16.28515625" style="149" customWidth="1"/>
    <col min="6" max="6" width="20.7109375" style="13" customWidth="1"/>
    <col min="7" max="7" width="14.7109375" style="2" customWidth="1"/>
    <col min="8" max="8" width="21.5703125" style="1" customWidth="1"/>
    <col min="9" max="9" width="16.140625" style="2" customWidth="1"/>
    <col min="10" max="16384" width="9.140625" style="2"/>
  </cols>
  <sheetData>
    <row r="1" spans="1:9" ht="40.15" customHeight="1" x14ac:dyDescent="0.25">
      <c r="A1" s="294" t="s">
        <v>445</v>
      </c>
      <c r="B1" s="294"/>
      <c r="C1" s="294"/>
      <c r="D1" s="294"/>
      <c r="E1" s="294"/>
      <c r="F1" s="294"/>
      <c r="G1" s="294"/>
    </row>
    <row r="2" spans="1:9" ht="21.6" customHeight="1" x14ac:dyDescent="0.25">
      <c r="A2" s="3"/>
      <c r="B2" s="3"/>
      <c r="C2" s="3"/>
      <c r="D2" s="3"/>
      <c r="E2" s="4"/>
      <c r="F2" s="3"/>
      <c r="G2" s="3"/>
    </row>
    <row r="3" spans="1:9" ht="20.25" customHeight="1" thickBot="1" x14ac:dyDescent="0.3">
      <c r="A3" s="72"/>
      <c r="B3" s="72"/>
      <c r="C3" s="73"/>
      <c r="D3" s="74"/>
      <c r="E3" s="75"/>
      <c r="F3" s="73"/>
      <c r="G3" s="76"/>
    </row>
    <row r="4" spans="1:9" ht="14.45" customHeight="1" x14ac:dyDescent="0.25">
      <c r="A4" s="304" t="s">
        <v>408</v>
      </c>
      <c r="B4" s="304"/>
      <c r="C4" s="304"/>
      <c r="D4" s="304"/>
      <c r="E4" s="304"/>
      <c r="F4" s="304"/>
      <c r="G4" s="305"/>
    </row>
    <row r="5" spans="1:9" ht="14.45" customHeight="1" x14ac:dyDescent="0.25">
      <c r="A5" s="306" t="s">
        <v>467</v>
      </c>
      <c r="B5" s="306"/>
      <c r="C5" s="306"/>
      <c r="D5" s="306"/>
      <c r="E5" s="306"/>
      <c r="F5" s="306"/>
      <c r="G5" s="307"/>
    </row>
    <row r="6" spans="1:9" ht="43.5" thickBot="1" x14ac:dyDescent="0.3">
      <c r="A6" s="5" t="s">
        <v>55</v>
      </c>
      <c r="B6" s="5" t="s">
        <v>0</v>
      </c>
      <c r="C6" s="5" t="s">
        <v>1</v>
      </c>
      <c r="D6" s="5" t="s">
        <v>2</v>
      </c>
      <c r="E6" s="6" t="s">
        <v>3</v>
      </c>
      <c r="F6" s="7" t="s">
        <v>129</v>
      </c>
      <c r="G6" s="8" t="s">
        <v>4</v>
      </c>
    </row>
    <row r="7" spans="1:9" ht="15.75" x14ac:dyDescent="0.25">
      <c r="A7" s="151" t="s">
        <v>385</v>
      </c>
      <c r="B7" s="152" t="s">
        <v>9</v>
      </c>
      <c r="C7" s="168" t="s">
        <v>335</v>
      </c>
      <c r="D7" s="169" t="s">
        <v>6</v>
      </c>
      <c r="E7" s="169">
        <v>1</v>
      </c>
      <c r="F7" s="9">
        <v>757.66</v>
      </c>
      <c r="G7" s="164">
        <f t="shared" ref="G7:G58" si="0">ROUND((E7*F7),2)</f>
        <v>757.66</v>
      </c>
      <c r="H7" s="136"/>
      <c r="I7" s="137"/>
    </row>
    <row r="8" spans="1:9" ht="15.75" x14ac:dyDescent="0.25">
      <c r="A8" s="151" t="s">
        <v>385</v>
      </c>
      <c r="B8" s="155" t="s">
        <v>10</v>
      </c>
      <c r="C8" s="170" t="s">
        <v>358</v>
      </c>
      <c r="D8" s="171" t="s">
        <v>93</v>
      </c>
      <c r="E8" s="171">
        <v>0.41499999999999998</v>
      </c>
      <c r="F8" s="10">
        <v>4640.12</v>
      </c>
      <c r="G8" s="138">
        <f t="shared" si="0"/>
        <v>1925.65</v>
      </c>
      <c r="H8" s="136"/>
      <c r="I8" s="137"/>
    </row>
    <row r="9" spans="1:9" ht="15.75" x14ac:dyDescent="0.25">
      <c r="A9" s="151" t="s">
        <v>385</v>
      </c>
      <c r="B9" s="155" t="s">
        <v>11</v>
      </c>
      <c r="C9" s="170" t="s">
        <v>359</v>
      </c>
      <c r="D9" s="171" t="s">
        <v>93</v>
      </c>
      <c r="E9" s="171">
        <v>0.41499999999999998</v>
      </c>
      <c r="F9" s="10">
        <v>2154.85</v>
      </c>
      <c r="G9" s="138">
        <f t="shared" si="0"/>
        <v>894.26</v>
      </c>
      <c r="H9" s="136"/>
      <c r="I9" s="137"/>
    </row>
    <row r="10" spans="1:9" ht="15.75" x14ac:dyDescent="0.25">
      <c r="A10" s="151" t="s">
        <v>385</v>
      </c>
      <c r="B10" s="155" t="s">
        <v>12</v>
      </c>
      <c r="C10" s="170" t="s">
        <v>360</v>
      </c>
      <c r="D10" s="171" t="s">
        <v>93</v>
      </c>
      <c r="E10" s="171">
        <v>3.0750000000000002</v>
      </c>
      <c r="F10" s="10">
        <v>3850.35</v>
      </c>
      <c r="G10" s="138">
        <f t="shared" si="0"/>
        <v>11839.83</v>
      </c>
      <c r="H10" s="136"/>
      <c r="I10" s="137"/>
    </row>
    <row r="11" spans="1:9" ht="15.75" x14ac:dyDescent="0.25">
      <c r="A11" s="151" t="s">
        <v>385</v>
      </c>
      <c r="B11" s="155" t="s">
        <v>13</v>
      </c>
      <c r="C11" s="170" t="s">
        <v>361</v>
      </c>
      <c r="D11" s="171" t="s">
        <v>93</v>
      </c>
      <c r="E11" s="171">
        <v>3.0750000000000002</v>
      </c>
      <c r="F11" s="10">
        <v>1545.82</v>
      </c>
      <c r="G11" s="138">
        <f t="shared" si="0"/>
        <v>4753.3999999999996</v>
      </c>
      <c r="H11" s="136"/>
      <c r="I11" s="137"/>
    </row>
    <row r="12" spans="1:9" ht="15.75" x14ac:dyDescent="0.25">
      <c r="A12" s="151" t="s">
        <v>385</v>
      </c>
      <c r="B12" s="155" t="s">
        <v>14</v>
      </c>
      <c r="C12" s="170" t="s">
        <v>362</v>
      </c>
      <c r="D12" s="171" t="s">
        <v>103</v>
      </c>
      <c r="E12" s="171">
        <v>16</v>
      </c>
      <c r="F12" s="10">
        <v>21.78</v>
      </c>
      <c r="G12" s="138">
        <f t="shared" si="0"/>
        <v>348.48</v>
      </c>
      <c r="H12" s="136"/>
      <c r="I12" s="137"/>
    </row>
    <row r="13" spans="1:9" ht="15.75" x14ac:dyDescent="0.25">
      <c r="A13" s="151" t="s">
        <v>385</v>
      </c>
      <c r="B13" s="155" t="s">
        <v>15</v>
      </c>
      <c r="C13" s="170" t="s">
        <v>363</v>
      </c>
      <c r="D13" s="171" t="s">
        <v>103</v>
      </c>
      <c r="E13" s="171">
        <v>16</v>
      </c>
      <c r="F13" s="10">
        <v>6.97</v>
      </c>
      <c r="G13" s="138">
        <f t="shared" si="0"/>
        <v>111.52</v>
      </c>
      <c r="H13" s="136"/>
      <c r="I13" s="137"/>
    </row>
    <row r="14" spans="1:9" ht="15.75" x14ac:dyDescent="0.25">
      <c r="A14" s="151" t="s">
        <v>385</v>
      </c>
      <c r="B14" s="155" t="s">
        <v>16</v>
      </c>
      <c r="C14" s="170" t="s">
        <v>364</v>
      </c>
      <c r="D14" s="171" t="s">
        <v>117</v>
      </c>
      <c r="E14" s="171">
        <v>637</v>
      </c>
      <c r="F14" s="10">
        <v>2.5</v>
      </c>
      <c r="G14" s="138">
        <f t="shared" si="0"/>
        <v>1592.5</v>
      </c>
      <c r="H14" s="136"/>
      <c r="I14" s="137"/>
    </row>
    <row r="15" spans="1:9" ht="15.75" x14ac:dyDescent="0.25">
      <c r="A15" s="151" t="s">
        <v>385</v>
      </c>
      <c r="B15" s="155" t="s">
        <v>17</v>
      </c>
      <c r="C15" s="170" t="s">
        <v>365</v>
      </c>
      <c r="D15" s="171" t="s">
        <v>117</v>
      </c>
      <c r="E15" s="171">
        <v>612</v>
      </c>
      <c r="F15" s="10">
        <v>0.83</v>
      </c>
      <c r="G15" s="138">
        <f t="shared" si="0"/>
        <v>507.96</v>
      </c>
      <c r="H15" s="136"/>
      <c r="I15" s="137"/>
    </row>
    <row r="16" spans="1:9" ht="15.75" x14ac:dyDescent="0.25">
      <c r="A16" s="151" t="s">
        <v>385</v>
      </c>
      <c r="B16" s="155" t="s">
        <v>86</v>
      </c>
      <c r="C16" s="170" t="s">
        <v>366</v>
      </c>
      <c r="D16" s="171" t="s">
        <v>117</v>
      </c>
      <c r="E16" s="171">
        <v>3619</v>
      </c>
      <c r="F16" s="10">
        <v>3.1</v>
      </c>
      <c r="G16" s="138">
        <f t="shared" si="0"/>
        <v>11218.9</v>
      </c>
      <c r="H16" s="136"/>
      <c r="I16" s="137"/>
    </row>
    <row r="17" spans="1:9" ht="15.75" x14ac:dyDescent="0.25">
      <c r="A17" s="151" t="s">
        <v>385</v>
      </c>
      <c r="B17" s="155" t="s">
        <v>87</v>
      </c>
      <c r="C17" s="170" t="s">
        <v>367</v>
      </c>
      <c r="D17" s="171" t="s">
        <v>117</v>
      </c>
      <c r="E17" s="171">
        <v>3490</v>
      </c>
      <c r="F17" s="10">
        <v>1.77</v>
      </c>
      <c r="G17" s="138">
        <f t="shared" si="0"/>
        <v>6177.3</v>
      </c>
      <c r="H17" s="136"/>
      <c r="I17" s="137"/>
    </row>
    <row r="18" spans="1:9" ht="15.75" x14ac:dyDescent="0.25">
      <c r="A18" s="151" t="s">
        <v>385</v>
      </c>
      <c r="B18" s="155" t="s">
        <v>88</v>
      </c>
      <c r="C18" s="170" t="s">
        <v>368</v>
      </c>
      <c r="D18" s="171" t="s">
        <v>117</v>
      </c>
      <c r="E18" s="171">
        <v>8</v>
      </c>
      <c r="F18" s="10">
        <v>8.4</v>
      </c>
      <c r="G18" s="138">
        <f t="shared" si="0"/>
        <v>67.2</v>
      </c>
      <c r="H18" s="136"/>
      <c r="I18" s="137"/>
    </row>
    <row r="19" spans="1:9" ht="15.75" x14ac:dyDescent="0.25">
      <c r="A19" s="151" t="s">
        <v>385</v>
      </c>
      <c r="B19" s="155" t="s">
        <v>89</v>
      </c>
      <c r="C19" s="170" t="s">
        <v>369</v>
      </c>
      <c r="D19" s="171" t="s">
        <v>117</v>
      </c>
      <c r="E19" s="171">
        <v>121</v>
      </c>
      <c r="F19" s="10">
        <v>41.94</v>
      </c>
      <c r="G19" s="138">
        <f t="shared" si="0"/>
        <v>5074.74</v>
      </c>
      <c r="H19" s="136"/>
      <c r="I19" s="137"/>
    </row>
    <row r="20" spans="1:9" ht="18.75" x14ac:dyDescent="0.25">
      <c r="A20" s="151" t="s">
        <v>385</v>
      </c>
      <c r="B20" s="155" t="s">
        <v>104</v>
      </c>
      <c r="C20" s="170" t="s">
        <v>370</v>
      </c>
      <c r="D20" s="171" t="s">
        <v>639</v>
      </c>
      <c r="E20" s="171">
        <v>1745</v>
      </c>
      <c r="F20" s="10">
        <v>1.87</v>
      </c>
      <c r="G20" s="138">
        <f t="shared" si="0"/>
        <v>3263.15</v>
      </c>
      <c r="H20" s="136"/>
      <c r="I20" s="137"/>
    </row>
    <row r="21" spans="1:9" ht="18.75" x14ac:dyDescent="0.25">
      <c r="A21" s="151" t="s">
        <v>385</v>
      </c>
      <c r="B21" s="155" t="s">
        <v>105</v>
      </c>
      <c r="C21" s="170" t="s">
        <v>371</v>
      </c>
      <c r="D21" s="171" t="s">
        <v>640</v>
      </c>
      <c r="E21" s="171">
        <v>872</v>
      </c>
      <c r="F21" s="10">
        <v>2.37</v>
      </c>
      <c r="G21" s="138">
        <f t="shared" si="0"/>
        <v>2066.64</v>
      </c>
      <c r="H21" s="136"/>
      <c r="I21" s="137"/>
    </row>
    <row r="22" spans="1:9" ht="15.75" x14ac:dyDescent="0.25">
      <c r="A22" s="151" t="s">
        <v>385</v>
      </c>
      <c r="B22" s="155" t="s">
        <v>106</v>
      </c>
      <c r="C22" s="170" t="s">
        <v>372</v>
      </c>
      <c r="D22" s="171" t="s">
        <v>93</v>
      </c>
      <c r="E22" s="171">
        <v>3.49</v>
      </c>
      <c r="F22" s="10">
        <v>50.83</v>
      </c>
      <c r="G22" s="138">
        <f t="shared" si="0"/>
        <v>177.4</v>
      </c>
      <c r="H22" s="136"/>
      <c r="I22" s="137"/>
    </row>
    <row r="23" spans="1:9" ht="18.75" x14ac:dyDescent="0.25">
      <c r="A23" s="151" t="s">
        <v>385</v>
      </c>
      <c r="B23" s="155" t="s">
        <v>107</v>
      </c>
      <c r="C23" s="170" t="s">
        <v>637</v>
      </c>
      <c r="D23" s="171" t="s">
        <v>103</v>
      </c>
      <c r="E23" s="171">
        <v>148</v>
      </c>
      <c r="F23" s="10">
        <v>19.010000000000002</v>
      </c>
      <c r="G23" s="138">
        <f t="shared" si="0"/>
        <v>2813.48</v>
      </c>
      <c r="H23" s="136"/>
      <c r="I23" s="137"/>
    </row>
    <row r="24" spans="1:9" ht="18.75" x14ac:dyDescent="0.25">
      <c r="A24" s="151" t="s">
        <v>385</v>
      </c>
      <c r="B24" s="155" t="s">
        <v>118</v>
      </c>
      <c r="C24" s="170" t="s">
        <v>638</v>
      </c>
      <c r="D24" s="171" t="s">
        <v>103</v>
      </c>
      <c r="E24" s="171">
        <v>65</v>
      </c>
      <c r="F24" s="10">
        <v>19.010000000000002</v>
      </c>
      <c r="G24" s="138">
        <f t="shared" si="0"/>
        <v>1235.6500000000001</v>
      </c>
      <c r="H24" s="136"/>
      <c r="I24" s="137"/>
    </row>
    <row r="25" spans="1:9" ht="31.5" x14ac:dyDescent="0.25">
      <c r="A25" s="151" t="s">
        <v>385</v>
      </c>
      <c r="B25" s="155" t="s">
        <v>119</v>
      </c>
      <c r="C25" s="170" t="s">
        <v>373</v>
      </c>
      <c r="D25" s="171" t="s">
        <v>6</v>
      </c>
      <c r="E25" s="171">
        <v>103</v>
      </c>
      <c r="F25" s="10">
        <v>197.7</v>
      </c>
      <c r="G25" s="138">
        <f t="shared" si="0"/>
        <v>20363.099999999999</v>
      </c>
      <c r="H25" s="136"/>
      <c r="I25" s="137"/>
    </row>
    <row r="26" spans="1:9" ht="15.75" x14ac:dyDescent="0.25">
      <c r="A26" s="151" t="s">
        <v>385</v>
      </c>
      <c r="B26" s="155" t="s">
        <v>120</v>
      </c>
      <c r="C26" s="170" t="s">
        <v>374</v>
      </c>
      <c r="D26" s="171" t="s">
        <v>6</v>
      </c>
      <c r="E26" s="171">
        <v>103</v>
      </c>
      <c r="F26" s="10">
        <v>38.72</v>
      </c>
      <c r="G26" s="138">
        <f t="shared" si="0"/>
        <v>3988.16</v>
      </c>
      <c r="H26" s="136"/>
      <c r="I26" s="137"/>
    </row>
    <row r="27" spans="1:9" ht="15.75" x14ac:dyDescent="0.25">
      <c r="A27" s="151" t="s">
        <v>385</v>
      </c>
      <c r="B27" s="155" t="s">
        <v>121</v>
      </c>
      <c r="C27" s="170" t="s">
        <v>375</v>
      </c>
      <c r="D27" s="171" t="s">
        <v>6</v>
      </c>
      <c r="E27" s="171">
        <v>2</v>
      </c>
      <c r="F27" s="10">
        <v>38.72</v>
      </c>
      <c r="G27" s="138">
        <f t="shared" si="0"/>
        <v>77.44</v>
      </c>
      <c r="H27" s="136"/>
      <c r="I27" s="137"/>
    </row>
    <row r="28" spans="1:9" ht="15.75" x14ac:dyDescent="0.25">
      <c r="A28" s="151" t="s">
        <v>385</v>
      </c>
      <c r="B28" s="155" t="s">
        <v>122</v>
      </c>
      <c r="C28" s="170" t="s">
        <v>376</v>
      </c>
      <c r="D28" s="171" t="s">
        <v>103</v>
      </c>
      <c r="E28" s="171">
        <v>105</v>
      </c>
      <c r="F28" s="10">
        <v>9.51</v>
      </c>
      <c r="G28" s="138">
        <f t="shared" si="0"/>
        <v>998.55</v>
      </c>
      <c r="H28" s="136"/>
      <c r="I28" s="137"/>
    </row>
    <row r="29" spans="1:9" ht="15.75" x14ac:dyDescent="0.25">
      <c r="A29" s="151" t="s">
        <v>385</v>
      </c>
      <c r="B29" s="155" t="s">
        <v>123</v>
      </c>
      <c r="C29" s="170" t="s">
        <v>377</v>
      </c>
      <c r="D29" s="171" t="s">
        <v>103</v>
      </c>
      <c r="E29" s="171">
        <v>105</v>
      </c>
      <c r="F29" s="10">
        <v>23.21</v>
      </c>
      <c r="G29" s="138">
        <f t="shared" si="0"/>
        <v>2437.0500000000002</v>
      </c>
      <c r="H29" s="136"/>
      <c r="I29" s="137"/>
    </row>
    <row r="30" spans="1:9" ht="15.75" x14ac:dyDescent="0.25">
      <c r="A30" s="151" t="s">
        <v>385</v>
      </c>
      <c r="B30" s="155" t="s">
        <v>124</v>
      </c>
      <c r="C30" s="170" t="s">
        <v>378</v>
      </c>
      <c r="D30" s="171" t="s">
        <v>103</v>
      </c>
      <c r="E30" s="171">
        <v>107</v>
      </c>
      <c r="F30" s="10">
        <v>10.19</v>
      </c>
      <c r="G30" s="138">
        <f t="shared" si="0"/>
        <v>1090.33</v>
      </c>
      <c r="H30" s="136"/>
      <c r="I30" s="137"/>
    </row>
    <row r="31" spans="1:9" ht="15.75" x14ac:dyDescent="0.25">
      <c r="A31" s="151" t="s">
        <v>385</v>
      </c>
      <c r="B31" s="155" t="s">
        <v>125</v>
      </c>
      <c r="C31" s="170" t="s">
        <v>379</v>
      </c>
      <c r="D31" s="171" t="s">
        <v>103</v>
      </c>
      <c r="E31" s="171">
        <v>107</v>
      </c>
      <c r="F31" s="10">
        <v>10.19</v>
      </c>
      <c r="G31" s="138">
        <f t="shared" si="0"/>
        <v>1090.33</v>
      </c>
      <c r="H31" s="136"/>
      <c r="I31" s="137"/>
    </row>
    <row r="32" spans="1:9" ht="15.75" x14ac:dyDescent="0.25">
      <c r="A32" s="151" t="s">
        <v>385</v>
      </c>
      <c r="B32" s="155" t="s">
        <v>126</v>
      </c>
      <c r="C32" s="170" t="s">
        <v>380</v>
      </c>
      <c r="D32" s="171" t="s">
        <v>6</v>
      </c>
      <c r="E32" s="171">
        <v>1</v>
      </c>
      <c r="F32" s="10">
        <v>1515.32</v>
      </c>
      <c r="G32" s="138">
        <f t="shared" si="0"/>
        <v>1515.32</v>
      </c>
      <c r="H32" s="136"/>
      <c r="I32" s="137"/>
    </row>
    <row r="33" spans="1:9" ht="15.75" x14ac:dyDescent="0.25">
      <c r="A33" s="151" t="s">
        <v>385</v>
      </c>
      <c r="B33" s="155" t="s">
        <v>127</v>
      </c>
      <c r="C33" s="170" t="s">
        <v>381</v>
      </c>
      <c r="D33" s="171" t="s">
        <v>103</v>
      </c>
      <c r="E33" s="171">
        <v>103</v>
      </c>
      <c r="F33" s="10">
        <v>1.9</v>
      </c>
      <c r="G33" s="138">
        <f t="shared" si="0"/>
        <v>195.7</v>
      </c>
      <c r="H33" s="136"/>
      <c r="I33" s="137"/>
    </row>
    <row r="34" spans="1:9" ht="15.75" x14ac:dyDescent="0.25">
      <c r="A34" s="151" t="s">
        <v>385</v>
      </c>
      <c r="B34" s="155" t="s">
        <v>128</v>
      </c>
      <c r="C34" s="170" t="s">
        <v>382</v>
      </c>
      <c r="D34" s="171" t="s">
        <v>6</v>
      </c>
      <c r="E34" s="171">
        <v>1</v>
      </c>
      <c r="F34" s="10">
        <v>193.92</v>
      </c>
      <c r="G34" s="138">
        <f t="shared" si="0"/>
        <v>193.92</v>
      </c>
      <c r="H34" s="136"/>
      <c r="I34" s="137"/>
    </row>
    <row r="35" spans="1:9" ht="16.5" thickBot="1" x14ac:dyDescent="0.3">
      <c r="A35" s="151" t="s">
        <v>385</v>
      </c>
      <c r="B35" s="155" t="s">
        <v>355</v>
      </c>
      <c r="C35" s="170" t="s">
        <v>383</v>
      </c>
      <c r="D35" s="171" t="s">
        <v>6</v>
      </c>
      <c r="E35" s="171">
        <v>1</v>
      </c>
      <c r="F35" s="10">
        <v>1939.21</v>
      </c>
      <c r="G35" s="138">
        <f t="shared" si="0"/>
        <v>1939.21</v>
      </c>
      <c r="H35" s="136"/>
      <c r="I35" s="137"/>
    </row>
    <row r="36" spans="1:9" ht="29.25" thickBot="1" x14ac:dyDescent="0.3">
      <c r="A36" s="158" t="s">
        <v>385</v>
      </c>
      <c r="B36" s="159" t="s">
        <v>356</v>
      </c>
      <c r="C36" s="173" t="s">
        <v>384</v>
      </c>
      <c r="D36" s="174" t="s">
        <v>103</v>
      </c>
      <c r="E36" s="174">
        <v>1</v>
      </c>
      <c r="F36" s="11">
        <v>190.2</v>
      </c>
      <c r="G36" s="139">
        <f t="shared" si="0"/>
        <v>190.2</v>
      </c>
      <c r="H36" s="165" t="s">
        <v>67</v>
      </c>
      <c r="I36" s="166">
        <f>ROUND(SUM(G7:G36),2)</f>
        <v>88905.03</v>
      </c>
    </row>
    <row r="37" spans="1:9" ht="18.75" x14ac:dyDescent="0.25">
      <c r="A37" s="151" t="s">
        <v>407</v>
      </c>
      <c r="B37" s="152" t="s">
        <v>18</v>
      </c>
      <c r="C37" s="168" t="s">
        <v>641</v>
      </c>
      <c r="D37" s="169" t="s">
        <v>117</v>
      </c>
      <c r="E37" s="169">
        <v>2820</v>
      </c>
      <c r="F37" s="10">
        <v>3.57</v>
      </c>
      <c r="G37" s="138">
        <f t="shared" si="0"/>
        <v>10067.4</v>
      </c>
      <c r="H37" s="136"/>
      <c r="I37" s="137"/>
    </row>
    <row r="38" spans="1:9" ht="18.75" x14ac:dyDescent="0.25">
      <c r="A38" s="151" t="s">
        <v>407</v>
      </c>
      <c r="B38" s="155" t="s">
        <v>19</v>
      </c>
      <c r="C38" s="170" t="s">
        <v>642</v>
      </c>
      <c r="D38" s="171" t="s">
        <v>117</v>
      </c>
      <c r="E38" s="171">
        <v>1436</v>
      </c>
      <c r="F38" s="10">
        <v>2.81</v>
      </c>
      <c r="G38" s="138">
        <f t="shared" si="0"/>
        <v>4035.16</v>
      </c>
      <c r="H38" s="136"/>
      <c r="I38" s="137"/>
    </row>
    <row r="39" spans="1:9" ht="18.75" x14ac:dyDescent="0.25">
      <c r="A39" s="151" t="s">
        <v>407</v>
      </c>
      <c r="B39" s="155" t="s">
        <v>20</v>
      </c>
      <c r="C39" s="170" t="s">
        <v>643</v>
      </c>
      <c r="D39" s="171" t="s">
        <v>117</v>
      </c>
      <c r="E39" s="171">
        <v>912</v>
      </c>
      <c r="F39" s="10">
        <v>0.64</v>
      </c>
      <c r="G39" s="138">
        <f t="shared" si="0"/>
        <v>583.67999999999995</v>
      </c>
      <c r="H39" s="136"/>
      <c r="I39" s="137"/>
    </row>
    <row r="40" spans="1:9" ht="15.75" x14ac:dyDescent="0.25">
      <c r="A40" s="151" t="s">
        <v>407</v>
      </c>
      <c r="B40" s="155" t="s">
        <v>21</v>
      </c>
      <c r="C40" s="170" t="s">
        <v>389</v>
      </c>
      <c r="D40" s="171" t="s">
        <v>117</v>
      </c>
      <c r="E40" s="171">
        <v>3498</v>
      </c>
      <c r="F40" s="10">
        <v>1.47</v>
      </c>
      <c r="G40" s="138">
        <f t="shared" si="0"/>
        <v>5142.0600000000004</v>
      </c>
      <c r="H40" s="136"/>
      <c r="I40" s="137"/>
    </row>
    <row r="41" spans="1:9" ht="15.75" x14ac:dyDescent="0.25">
      <c r="A41" s="151" t="s">
        <v>407</v>
      </c>
      <c r="B41" s="155" t="s">
        <v>22</v>
      </c>
      <c r="C41" s="170" t="s">
        <v>390</v>
      </c>
      <c r="D41" s="171" t="s">
        <v>117</v>
      </c>
      <c r="E41" s="171">
        <v>121</v>
      </c>
      <c r="F41" s="10">
        <v>7.02</v>
      </c>
      <c r="G41" s="138">
        <f t="shared" si="0"/>
        <v>849.42</v>
      </c>
      <c r="H41" s="136"/>
      <c r="I41" s="137"/>
    </row>
    <row r="42" spans="1:9" ht="18.75" x14ac:dyDescent="0.25">
      <c r="A42" s="151" t="s">
        <v>407</v>
      </c>
      <c r="B42" s="155" t="s">
        <v>23</v>
      </c>
      <c r="C42" s="170" t="s">
        <v>644</v>
      </c>
      <c r="D42" s="171" t="s">
        <v>103</v>
      </c>
      <c r="E42" s="171">
        <v>148</v>
      </c>
      <c r="F42" s="10">
        <v>6.38</v>
      </c>
      <c r="G42" s="138">
        <f t="shared" si="0"/>
        <v>944.24</v>
      </c>
      <c r="H42" s="136"/>
      <c r="I42" s="137"/>
    </row>
    <row r="43" spans="1:9" ht="18.75" x14ac:dyDescent="0.25">
      <c r="A43" s="151" t="s">
        <v>407</v>
      </c>
      <c r="B43" s="155" t="s">
        <v>24</v>
      </c>
      <c r="C43" s="170" t="s">
        <v>645</v>
      </c>
      <c r="D43" s="171" t="s">
        <v>103</v>
      </c>
      <c r="E43" s="171">
        <v>65</v>
      </c>
      <c r="F43" s="10">
        <v>6.38</v>
      </c>
      <c r="G43" s="138">
        <f t="shared" si="0"/>
        <v>414.7</v>
      </c>
      <c r="H43" s="136"/>
      <c r="I43" s="137"/>
    </row>
    <row r="44" spans="1:9" ht="15.75" x14ac:dyDescent="0.25">
      <c r="A44" s="151" t="s">
        <v>407</v>
      </c>
      <c r="B44" s="155" t="s">
        <v>25</v>
      </c>
      <c r="C44" s="170" t="s">
        <v>391</v>
      </c>
      <c r="D44" s="171" t="s">
        <v>103</v>
      </c>
      <c r="E44" s="171">
        <v>98</v>
      </c>
      <c r="F44" s="10">
        <v>191.2</v>
      </c>
      <c r="G44" s="138">
        <f t="shared" si="0"/>
        <v>18737.599999999999</v>
      </c>
      <c r="H44" s="136"/>
      <c r="I44" s="137"/>
    </row>
    <row r="45" spans="1:9" ht="15.75" x14ac:dyDescent="0.25">
      <c r="A45" s="151" t="s">
        <v>407</v>
      </c>
      <c r="B45" s="155" t="s">
        <v>26</v>
      </c>
      <c r="C45" s="170" t="s">
        <v>392</v>
      </c>
      <c r="D45" s="171" t="s">
        <v>103</v>
      </c>
      <c r="E45" s="171">
        <v>98</v>
      </c>
      <c r="F45" s="10">
        <v>70.11</v>
      </c>
      <c r="G45" s="138">
        <f t="shared" si="0"/>
        <v>6870.78</v>
      </c>
      <c r="H45" s="136"/>
      <c r="I45" s="137"/>
    </row>
    <row r="46" spans="1:9" ht="15.75" x14ac:dyDescent="0.25">
      <c r="A46" s="151" t="s">
        <v>407</v>
      </c>
      <c r="B46" s="155" t="s">
        <v>27</v>
      </c>
      <c r="C46" s="170" t="s">
        <v>393</v>
      </c>
      <c r="D46" s="171" t="s">
        <v>103</v>
      </c>
      <c r="E46" s="171">
        <v>98</v>
      </c>
      <c r="F46" s="10">
        <v>764.79</v>
      </c>
      <c r="G46" s="138">
        <f t="shared" si="0"/>
        <v>74949.42</v>
      </c>
      <c r="H46" s="136"/>
      <c r="I46" s="137"/>
    </row>
    <row r="47" spans="1:9" ht="15.75" x14ac:dyDescent="0.25">
      <c r="A47" s="151" t="s">
        <v>407</v>
      </c>
      <c r="B47" s="155" t="s">
        <v>28</v>
      </c>
      <c r="C47" s="170" t="s">
        <v>394</v>
      </c>
      <c r="D47" s="171" t="s">
        <v>103</v>
      </c>
      <c r="E47" s="171">
        <v>2</v>
      </c>
      <c r="F47" s="10">
        <v>101.98</v>
      </c>
      <c r="G47" s="138">
        <f t="shared" si="0"/>
        <v>203.96</v>
      </c>
      <c r="H47" s="136"/>
      <c r="I47" s="137"/>
    </row>
    <row r="48" spans="1:9" ht="31.5" x14ac:dyDescent="0.25">
      <c r="A48" s="151" t="s">
        <v>407</v>
      </c>
      <c r="B48" s="155" t="s">
        <v>148</v>
      </c>
      <c r="C48" s="170" t="s">
        <v>395</v>
      </c>
      <c r="D48" s="171" t="s">
        <v>103</v>
      </c>
      <c r="E48" s="171">
        <v>5</v>
      </c>
      <c r="F48" s="10">
        <v>828.51</v>
      </c>
      <c r="G48" s="138">
        <f t="shared" si="0"/>
        <v>4142.55</v>
      </c>
      <c r="H48" s="136"/>
      <c r="I48" s="137"/>
    </row>
    <row r="49" spans="1:9" ht="15.75" x14ac:dyDescent="0.25">
      <c r="A49" s="151" t="s">
        <v>407</v>
      </c>
      <c r="B49" s="155" t="s">
        <v>149</v>
      </c>
      <c r="C49" s="170" t="s">
        <v>396</v>
      </c>
      <c r="D49" s="171" t="s">
        <v>103</v>
      </c>
      <c r="E49" s="171">
        <v>4</v>
      </c>
      <c r="F49" s="10">
        <v>276.60000000000002</v>
      </c>
      <c r="G49" s="138">
        <f t="shared" si="0"/>
        <v>1106.4000000000001</v>
      </c>
      <c r="H49" s="136"/>
      <c r="I49" s="137"/>
    </row>
    <row r="50" spans="1:9" ht="15.75" x14ac:dyDescent="0.25">
      <c r="A50" s="151" t="s">
        <v>407</v>
      </c>
      <c r="B50" s="155" t="s">
        <v>150</v>
      </c>
      <c r="C50" s="170" t="s">
        <v>397</v>
      </c>
      <c r="D50" s="171" t="s">
        <v>103</v>
      </c>
      <c r="E50" s="171">
        <v>94</v>
      </c>
      <c r="F50" s="10">
        <v>270.22000000000003</v>
      </c>
      <c r="G50" s="138">
        <f t="shared" si="0"/>
        <v>25400.68</v>
      </c>
      <c r="H50" s="136"/>
      <c r="I50" s="137"/>
    </row>
    <row r="51" spans="1:9" ht="15.75" x14ac:dyDescent="0.25">
      <c r="A51" s="151" t="s">
        <v>407</v>
      </c>
      <c r="B51" s="155" t="s">
        <v>151</v>
      </c>
      <c r="C51" s="170" t="s">
        <v>398</v>
      </c>
      <c r="D51" s="171" t="s">
        <v>103</v>
      </c>
      <c r="E51" s="171">
        <v>7</v>
      </c>
      <c r="F51" s="10">
        <v>276.60000000000002</v>
      </c>
      <c r="G51" s="138">
        <f t="shared" si="0"/>
        <v>1936.2</v>
      </c>
      <c r="H51" s="136"/>
      <c r="I51" s="137"/>
    </row>
    <row r="52" spans="1:9" ht="15.75" x14ac:dyDescent="0.25">
      <c r="A52" s="151" t="s">
        <v>407</v>
      </c>
      <c r="B52" s="155" t="s">
        <v>152</v>
      </c>
      <c r="C52" s="170" t="s">
        <v>399</v>
      </c>
      <c r="D52" s="171" t="s">
        <v>103</v>
      </c>
      <c r="E52" s="171">
        <v>105</v>
      </c>
      <c r="F52" s="10">
        <v>31.87</v>
      </c>
      <c r="G52" s="138">
        <f t="shared" si="0"/>
        <v>3346.35</v>
      </c>
      <c r="H52" s="136"/>
      <c r="I52" s="137"/>
    </row>
    <row r="53" spans="1:9" ht="15.75" x14ac:dyDescent="0.25">
      <c r="A53" s="151" t="s">
        <v>407</v>
      </c>
      <c r="B53" s="155" t="s">
        <v>153</v>
      </c>
      <c r="C53" s="170" t="s">
        <v>400</v>
      </c>
      <c r="D53" s="171" t="s">
        <v>6</v>
      </c>
      <c r="E53" s="171">
        <v>103</v>
      </c>
      <c r="F53" s="10">
        <v>63.73</v>
      </c>
      <c r="G53" s="138">
        <f t="shared" si="0"/>
        <v>6564.19</v>
      </c>
      <c r="H53" s="136"/>
      <c r="I53" s="137"/>
    </row>
    <row r="54" spans="1:9" ht="15.75" x14ac:dyDescent="0.25">
      <c r="A54" s="151" t="s">
        <v>407</v>
      </c>
      <c r="B54" s="155" t="s">
        <v>154</v>
      </c>
      <c r="C54" s="170" t="s">
        <v>401</v>
      </c>
      <c r="D54" s="171" t="s">
        <v>6</v>
      </c>
      <c r="E54" s="171">
        <v>2</v>
      </c>
      <c r="F54" s="10">
        <v>127.47</v>
      </c>
      <c r="G54" s="138">
        <f t="shared" si="0"/>
        <v>254.94</v>
      </c>
      <c r="H54" s="136"/>
      <c r="I54" s="137"/>
    </row>
    <row r="55" spans="1:9" ht="15.75" x14ac:dyDescent="0.25">
      <c r="A55" s="151" t="s">
        <v>407</v>
      </c>
      <c r="B55" s="155" t="s">
        <v>155</v>
      </c>
      <c r="C55" s="170" t="s">
        <v>402</v>
      </c>
      <c r="D55" s="171" t="s">
        <v>117</v>
      </c>
      <c r="E55" s="171">
        <v>3490</v>
      </c>
      <c r="F55" s="10">
        <v>0.19</v>
      </c>
      <c r="G55" s="138">
        <f t="shared" si="0"/>
        <v>663.1</v>
      </c>
      <c r="H55" s="136"/>
      <c r="I55" s="137"/>
    </row>
    <row r="56" spans="1:9" ht="15.75" x14ac:dyDescent="0.25">
      <c r="A56" s="151" t="s">
        <v>407</v>
      </c>
      <c r="B56" s="155" t="s">
        <v>386</v>
      </c>
      <c r="C56" s="170" t="s">
        <v>403</v>
      </c>
      <c r="D56" s="171" t="s">
        <v>6</v>
      </c>
      <c r="E56" s="171">
        <v>1</v>
      </c>
      <c r="F56" s="10">
        <v>2549.2800000000002</v>
      </c>
      <c r="G56" s="138">
        <f t="shared" si="0"/>
        <v>2549.2800000000002</v>
      </c>
      <c r="H56" s="136"/>
      <c r="I56" s="137"/>
    </row>
    <row r="57" spans="1:9" ht="16.5" thickBot="1" x14ac:dyDescent="0.3">
      <c r="A57" s="151" t="s">
        <v>407</v>
      </c>
      <c r="B57" s="155" t="s">
        <v>387</v>
      </c>
      <c r="C57" s="170" t="s">
        <v>404</v>
      </c>
      <c r="D57" s="171" t="s">
        <v>405</v>
      </c>
      <c r="E57" s="171">
        <v>49</v>
      </c>
      <c r="F57" s="10">
        <v>9.0500000000000007</v>
      </c>
      <c r="G57" s="138">
        <f t="shared" si="0"/>
        <v>443.45</v>
      </c>
      <c r="H57" s="175"/>
      <c r="I57" s="137"/>
    </row>
    <row r="58" spans="1:9" ht="29.25" thickBot="1" x14ac:dyDescent="0.3">
      <c r="A58" s="158" t="s">
        <v>407</v>
      </c>
      <c r="B58" s="159" t="s">
        <v>388</v>
      </c>
      <c r="C58" s="173" t="s">
        <v>406</v>
      </c>
      <c r="D58" s="174" t="s">
        <v>103</v>
      </c>
      <c r="E58" s="174">
        <v>103</v>
      </c>
      <c r="F58" s="11">
        <v>1.53</v>
      </c>
      <c r="G58" s="139">
        <f t="shared" si="0"/>
        <v>157.59</v>
      </c>
      <c r="H58" s="165" t="s">
        <v>68</v>
      </c>
      <c r="I58" s="166">
        <f>ROUND(SUM(G37:G58),2)</f>
        <v>169363.15</v>
      </c>
    </row>
    <row r="59" spans="1:9" ht="43.5" thickBot="1" x14ac:dyDescent="0.3">
      <c r="A59" s="131"/>
      <c r="B59" s="131"/>
      <c r="C59" s="132"/>
      <c r="D59" s="162"/>
      <c r="E59" s="163"/>
      <c r="F59" s="150" t="s">
        <v>354</v>
      </c>
      <c r="G59" s="167">
        <f>SUM(G7:G58)</f>
        <v>258268.18</v>
      </c>
      <c r="H59" s="136"/>
      <c r="I59" s="137"/>
    </row>
  </sheetData>
  <sheetProtection algorithmName="SHA-512" hashValue="FBGqLlAuwXLrwlJNfBVZygg0w9TeOkFvt1IUsDUR7Gqb/KUOtlGtnIqjgRp9510JUfokuZgq1awrVHf3OEoQMg==" saltValue="FBtjqKpC/srQvi29CxNxIw==" spinCount="100000" sheet="1" objects="1" scenarios="1"/>
  <mergeCells count="3">
    <mergeCell ref="A1:G1"/>
    <mergeCell ref="A4:G4"/>
    <mergeCell ref="A5:G5"/>
  </mergeCells>
  <phoneticPr fontId="4"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0149A9-8B76-4187-AC00-A9C722CD6227}">
  <dimension ref="A1:I21"/>
  <sheetViews>
    <sheetView zoomScale="70" zoomScaleNormal="70" workbookViewId="0">
      <selection activeCell="F31" sqref="F31"/>
    </sheetView>
  </sheetViews>
  <sheetFormatPr defaultColWidth="9.140625" defaultRowHeight="15" x14ac:dyDescent="0.25"/>
  <cols>
    <col min="1" max="1" width="50.28515625" style="12" customWidth="1"/>
    <col min="2" max="2" width="8.28515625" style="12" bestFit="1" customWidth="1"/>
    <col min="3" max="3" width="77.28515625" style="67" customWidth="1"/>
    <col min="4" max="4" width="9.140625" style="148"/>
    <col min="5" max="5" width="16.28515625" style="149" customWidth="1"/>
    <col min="6" max="6" width="20.7109375" style="13" customWidth="1"/>
    <col min="7" max="7" width="14.7109375" style="2" customWidth="1"/>
    <col min="8" max="8" width="21.5703125" style="1" customWidth="1"/>
    <col min="9" max="9" width="16.140625" style="2" customWidth="1"/>
    <col min="10" max="16384" width="9.140625" style="2"/>
  </cols>
  <sheetData>
    <row r="1" spans="1:9" s="1" customFormat="1" ht="40.15" customHeight="1" x14ac:dyDescent="0.25">
      <c r="A1" s="294" t="s">
        <v>445</v>
      </c>
      <c r="B1" s="294"/>
      <c r="C1" s="294"/>
      <c r="D1" s="294"/>
      <c r="E1" s="294"/>
      <c r="F1" s="294"/>
      <c r="G1" s="294"/>
    </row>
    <row r="2" spans="1:9" s="1" customFormat="1" ht="21.6" customHeight="1" x14ac:dyDescent="0.25">
      <c r="A2" s="3"/>
      <c r="B2" s="3"/>
      <c r="C2" s="3"/>
      <c r="D2" s="3"/>
      <c r="E2" s="4"/>
      <c r="F2" s="3"/>
      <c r="G2" s="3"/>
    </row>
    <row r="3" spans="1:9" s="1" customFormat="1" ht="20.25" customHeight="1" thickBot="1" x14ac:dyDescent="0.3">
      <c r="A3" s="72"/>
      <c r="B3" s="72"/>
      <c r="C3" s="73"/>
      <c r="D3" s="74"/>
      <c r="E3" s="75"/>
      <c r="F3" s="73"/>
      <c r="G3" s="76"/>
    </row>
    <row r="4" spans="1:9" s="1" customFormat="1" ht="14.45" customHeight="1" x14ac:dyDescent="0.25">
      <c r="A4" s="304" t="s">
        <v>413</v>
      </c>
      <c r="B4" s="304"/>
      <c r="C4" s="304"/>
      <c r="D4" s="304"/>
      <c r="E4" s="304"/>
      <c r="F4" s="304"/>
      <c r="G4" s="305"/>
    </row>
    <row r="5" spans="1:9" s="1" customFormat="1" ht="14.45" customHeight="1" x14ac:dyDescent="0.25">
      <c r="A5" s="306" t="s">
        <v>646</v>
      </c>
      <c r="B5" s="306"/>
      <c r="C5" s="306"/>
      <c r="D5" s="306"/>
      <c r="E5" s="306"/>
      <c r="F5" s="306"/>
      <c r="G5" s="307"/>
    </row>
    <row r="6" spans="1:9" s="1" customFormat="1" ht="43.5" thickBot="1" x14ac:dyDescent="0.3">
      <c r="A6" s="5" t="s">
        <v>55</v>
      </c>
      <c r="B6" s="5" t="s">
        <v>0</v>
      </c>
      <c r="C6" s="5" t="s">
        <v>1</v>
      </c>
      <c r="D6" s="5" t="s">
        <v>2</v>
      </c>
      <c r="E6" s="6" t="s">
        <v>3</v>
      </c>
      <c r="F6" s="7" t="s">
        <v>129</v>
      </c>
      <c r="G6" s="8" t="s">
        <v>4</v>
      </c>
    </row>
    <row r="7" spans="1:9" s="1" customFormat="1" ht="15.75" x14ac:dyDescent="0.25">
      <c r="A7" s="151" t="s">
        <v>385</v>
      </c>
      <c r="B7" s="155" t="s">
        <v>9</v>
      </c>
      <c r="C7" s="168" t="s">
        <v>335</v>
      </c>
      <c r="D7" s="169" t="s">
        <v>6</v>
      </c>
      <c r="E7" s="169">
        <v>1</v>
      </c>
      <c r="F7" s="10">
        <v>16.84</v>
      </c>
      <c r="G7" s="138">
        <f t="shared" ref="G7:G19" si="0">ROUND((E7*F7),2)</f>
        <v>16.84</v>
      </c>
      <c r="H7" s="136"/>
      <c r="I7" s="137"/>
    </row>
    <row r="8" spans="1:9" s="1" customFormat="1" ht="15.75" x14ac:dyDescent="0.25">
      <c r="A8" s="151" t="s">
        <v>385</v>
      </c>
      <c r="B8" s="155" t="s">
        <v>10</v>
      </c>
      <c r="C8" s="170" t="s">
        <v>358</v>
      </c>
      <c r="D8" s="171" t="s">
        <v>93</v>
      </c>
      <c r="E8" s="171">
        <v>8.0000000000000002E-3</v>
      </c>
      <c r="F8" s="10">
        <v>4640.12</v>
      </c>
      <c r="G8" s="138">
        <f t="shared" si="0"/>
        <v>37.119999999999997</v>
      </c>
      <c r="H8" s="136"/>
      <c r="I8" s="137"/>
    </row>
    <row r="9" spans="1:9" s="1" customFormat="1" ht="15.75" x14ac:dyDescent="0.25">
      <c r="A9" s="151" t="s">
        <v>385</v>
      </c>
      <c r="B9" s="155" t="s">
        <v>11</v>
      </c>
      <c r="C9" s="170" t="s">
        <v>359</v>
      </c>
      <c r="D9" s="171" t="s">
        <v>93</v>
      </c>
      <c r="E9" s="171">
        <v>8.0000000000000002E-3</v>
      </c>
      <c r="F9" s="10">
        <v>2154.85</v>
      </c>
      <c r="G9" s="138">
        <f t="shared" si="0"/>
        <v>17.239999999999998</v>
      </c>
      <c r="H9" s="136"/>
      <c r="I9" s="137"/>
    </row>
    <row r="10" spans="1:9" s="1" customFormat="1" ht="15.75" x14ac:dyDescent="0.25">
      <c r="A10" s="151" t="s">
        <v>385</v>
      </c>
      <c r="B10" s="155" t="s">
        <v>12</v>
      </c>
      <c r="C10" s="170" t="s">
        <v>366</v>
      </c>
      <c r="D10" s="171" t="s">
        <v>117</v>
      </c>
      <c r="E10" s="171">
        <v>8</v>
      </c>
      <c r="F10" s="10">
        <v>3.1</v>
      </c>
      <c r="G10" s="138">
        <f t="shared" si="0"/>
        <v>24.8</v>
      </c>
      <c r="H10" s="136"/>
      <c r="I10" s="137"/>
    </row>
    <row r="11" spans="1:9" s="1" customFormat="1" ht="15.75" x14ac:dyDescent="0.25">
      <c r="A11" s="151" t="s">
        <v>385</v>
      </c>
      <c r="B11" s="155" t="s">
        <v>13</v>
      </c>
      <c r="C11" s="170" t="s">
        <v>367</v>
      </c>
      <c r="D11" s="171" t="s">
        <v>117</v>
      </c>
      <c r="E11" s="171">
        <v>8</v>
      </c>
      <c r="F11" s="10">
        <v>1.77</v>
      </c>
      <c r="G11" s="138">
        <f t="shared" si="0"/>
        <v>14.16</v>
      </c>
      <c r="H11" s="136"/>
      <c r="I11" s="137"/>
    </row>
    <row r="12" spans="1:9" s="1" customFormat="1" ht="18.75" x14ac:dyDescent="0.25">
      <c r="A12" s="151" t="s">
        <v>385</v>
      </c>
      <c r="B12" s="155" t="s">
        <v>14</v>
      </c>
      <c r="C12" s="170" t="s">
        <v>370</v>
      </c>
      <c r="D12" s="171" t="s">
        <v>639</v>
      </c>
      <c r="E12" s="171">
        <v>8</v>
      </c>
      <c r="F12" s="10">
        <v>1.87</v>
      </c>
      <c r="G12" s="138">
        <f t="shared" si="0"/>
        <v>14.96</v>
      </c>
      <c r="H12" s="136"/>
      <c r="I12" s="137"/>
    </row>
    <row r="13" spans="1:9" s="1" customFormat="1" ht="18.75" x14ac:dyDescent="0.25">
      <c r="A13" s="151" t="s">
        <v>385</v>
      </c>
      <c r="B13" s="155" t="s">
        <v>15</v>
      </c>
      <c r="C13" s="170" t="s">
        <v>371</v>
      </c>
      <c r="D13" s="171" t="s">
        <v>640</v>
      </c>
      <c r="E13" s="171">
        <v>2</v>
      </c>
      <c r="F13" s="10">
        <v>2.37</v>
      </c>
      <c r="G13" s="138">
        <f t="shared" si="0"/>
        <v>4.74</v>
      </c>
      <c r="H13" s="136"/>
      <c r="I13" s="137"/>
    </row>
    <row r="14" spans="1:9" s="1" customFormat="1" ht="16.5" thickBot="1" x14ac:dyDescent="0.3">
      <c r="A14" s="151" t="s">
        <v>385</v>
      </c>
      <c r="B14" s="155" t="s">
        <v>16</v>
      </c>
      <c r="C14" s="170" t="s">
        <v>372</v>
      </c>
      <c r="D14" s="171" t="s">
        <v>93</v>
      </c>
      <c r="E14" s="172">
        <v>8.0000000000000002E-3</v>
      </c>
      <c r="F14" s="10">
        <v>50.83</v>
      </c>
      <c r="G14" s="138">
        <f t="shared" si="0"/>
        <v>0.41</v>
      </c>
      <c r="H14" s="136"/>
      <c r="I14" s="137"/>
    </row>
    <row r="15" spans="1:9" ht="29.25" thickBot="1" x14ac:dyDescent="0.3">
      <c r="A15" s="158" t="s">
        <v>385</v>
      </c>
      <c r="B15" s="159" t="s">
        <v>17</v>
      </c>
      <c r="C15" s="173" t="s">
        <v>380</v>
      </c>
      <c r="D15" s="174" t="s">
        <v>6</v>
      </c>
      <c r="E15" s="174">
        <v>1</v>
      </c>
      <c r="F15" s="11">
        <v>33.67</v>
      </c>
      <c r="G15" s="139">
        <f t="shared" si="0"/>
        <v>33.67</v>
      </c>
      <c r="H15" s="165" t="s">
        <v>67</v>
      </c>
      <c r="I15" s="166">
        <f>ROUND(SUM(G7:G15),2)</f>
        <v>163.94</v>
      </c>
    </row>
    <row r="16" spans="1:9" ht="18.75" x14ac:dyDescent="0.25">
      <c r="A16" s="151" t="s">
        <v>407</v>
      </c>
      <c r="B16" s="155" t="s">
        <v>18</v>
      </c>
      <c r="C16" s="168" t="s">
        <v>642</v>
      </c>
      <c r="D16" s="169" t="s">
        <v>117</v>
      </c>
      <c r="E16" s="169">
        <v>8</v>
      </c>
      <c r="F16" s="10">
        <v>2.81</v>
      </c>
      <c r="G16" s="138">
        <f t="shared" si="0"/>
        <v>22.48</v>
      </c>
      <c r="H16" s="136"/>
      <c r="I16" s="137"/>
    </row>
    <row r="17" spans="1:9" ht="15.75" x14ac:dyDescent="0.25">
      <c r="A17" s="151" t="s">
        <v>407</v>
      </c>
      <c r="B17" s="155" t="s">
        <v>19</v>
      </c>
      <c r="C17" s="170" t="s">
        <v>389</v>
      </c>
      <c r="D17" s="171" t="s">
        <v>117</v>
      </c>
      <c r="E17" s="171">
        <v>8</v>
      </c>
      <c r="F17" s="10">
        <v>1.47</v>
      </c>
      <c r="G17" s="138">
        <f t="shared" si="0"/>
        <v>11.76</v>
      </c>
      <c r="H17" s="136"/>
      <c r="I17" s="137"/>
    </row>
    <row r="18" spans="1:9" ht="16.5" thickBot="1" x14ac:dyDescent="0.3">
      <c r="A18" s="151" t="s">
        <v>407</v>
      </c>
      <c r="B18" s="155" t="s">
        <v>20</v>
      </c>
      <c r="C18" s="170" t="s">
        <v>402</v>
      </c>
      <c r="D18" s="171" t="s">
        <v>117</v>
      </c>
      <c r="E18" s="171">
        <v>8</v>
      </c>
      <c r="F18" s="10">
        <v>0.19</v>
      </c>
      <c r="G18" s="138">
        <f t="shared" si="0"/>
        <v>1.52</v>
      </c>
      <c r="H18" s="136"/>
      <c r="I18" s="137"/>
    </row>
    <row r="19" spans="1:9" ht="29.25" thickBot="1" x14ac:dyDescent="0.3">
      <c r="A19" s="158" t="s">
        <v>407</v>
      </c>
      <c r="B19" s="159" t="s">
        <v>21</v>
      </c>
      <c r="C19" s="173" t="s">
        <v>404</v>
      </c>
      <c r="D19" s="174" t="s">
        <v>405</v>
      </c>
      <c r="E19" s="174">
        <v>1</v>
      </c>
      <c r="F19" s="11">
        <v>9.0500000000000007</v>
      </c>
      <c r="G19" s="139">
        <f t="shared" si="0"/>
        <v>9.0500000000000007</v>
      </c>
      <c r="H19" s="165" t="s">
        <v>68</v>
      </c>
      <c r="I19" s="166">
        <f>ROUND(SUM(G16:G19),2)</f>
        <v>44.81</v>
      </c>
    </row>
    <row r="20" spans="1:9" ht="43.5" thickBot="1" x14ac:dyDescent="0.3">
      <c r="F20" s="150" t="s">
        <v>411</v>
      </c>
      <c r="G20" s="167">
        <f>SUM(G7:G19)</f>
        <v>208.75</v>
      </c>
      <c r="H20" s="136"/>
      <c r="I20" s="137"/>
    </row>
    <row r="21" spans="1:9" x14ac:dyDescent="0.25">
      <c r="C21" s="132"/>
    </row>
  </sheetData>
  <sheetProtection algorithmName="SHA-512" hashValue="uNyPtFXlNg8bft8Xmi5myX5UBe5hFVFVLyHPHdqMEhrrFAAiiZ9MFhxLwvNH5ob3UKg0PPhs/jvlpZVO3biltQ==" saltValue="mfjxKet8iQScyDoHk+hJ2g==" spinCount="100000" sheet="1" objects="1" scenarios="1"/>
  <mergeCells count="3">
    <mergeCell ref="A1:G1"/>
    <mergeCell ref="A4:G4"/>
    <mergeCell ref="A5:G5"/>
  </mergeCells>
  <phoneticPr fontId="4"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F7711-F0BB-4094-BEF7-AF250522BBE7}">
  <dimension ref="A1:I30"/>
  <sheetViews>
    <sheetView topLeftCell="A11" zoomScale="70" zoomScaleNormal="70" workbookViewId="0">
      <selection activeCell="C17" sqref="C17"/>
    </sheetView>
  </sheetViews>
  <sheetFormatPr defaultColWidth="9.140625" defaultRowHeight="15" x14ac:dyDescent="0.25"/>
  <cols>
    <col min="1" max="1" width="50.28515625" style="12" customWidth="1"/>
    <col min="2" max="2" width="8.28515625" style="12" bestFit="1" customWidth="1"/>
    <col min="3" max="3" width="77.28515625" style="67" customWidth="1"/>
    <col min="4" max="4" width="9.140625" style="148"/>
    <col min="5" max="5" width="16.28515625" style="149" customWidth="1"/>
    <col min="6" max="6" width="20.7109375" style="13" customWidth="1"/>
    <col min="7" max="7" width="14.7109375" style="2" customWidth="1"/>
    <col min="8" max="8" width="21.5703125" style="1" customWidth="1"/>
    <col min="9" max="9" width="16.140625" style="2" customWidth="1"/>
    <col min="10" max="16384" width="9.140625" style="2"/>
  </cols>
  <sheetData>
    <row r="1" spans="1:9" s="1" customFormat="1" ht="40.15" customHeight="1" x14ac:dyDescent="0.25">
      <c r="A1" s="308" t="s">
        <v>445</v>
      </c>
      <c r="B1" s="308"/>
      <c r="C1" s="308"/>
      <c r="D1" s="308"/>
      <c r="E1" s="308"/>
      <c r="F1" s="308"/>
      <c r="G1" s="308"/>
    </row>
    <row r="2" spans="1:9" s="1" customFormat="1" ht="21.6" customHeight="1" x14ac:dyDescent="0.25">
      <c r="A2" s="59"/>
      <c r="B2" s="59"/>
      <c r="C2" s="59"/>
      <c r="D2" s="59"/>
      <c r="E2" s="60"/>
      <c r="F2" s="59"/>
      <c r="G2" s="59"/>
    </row>
    <row r="3" spans="1:9" s="1" customFormat="1" ht="20.25" customHeight="1" thickBot="1" x14ac:dyDescent="0.3">
      <c r="A3" s="61"/>
      <c r="B3" s="61"/>
      <c r="C3" s="62"/>
      <c r="D3" s="63"/>
      <c r="E3" s="64"/>
      <c r="F3" s="62"/>
      <c r="G3" s="65"/>
    </row>
    <row r="4" spans="1:9" s="1" customFormat="1" ht="14.45" customHeight="1" x14ac:dyDescent="0.25">
      <c r="A4" s="309" t="s">
        <v>647</v>
      </c>
      <c r="B4" s="309"/>
      <c r="C4" s="309"/>
      <c r="D4" s="309"/>
      <c r="E4" s="309"/>
      <c r="F4" s="309"/>
      <c r="G4" s="310"/>
    </row>
    <row r="5" spans="1:9" s="1" customFormat="1" ht="43.5" thickBot="1" x14ac:dyDescent="0.3">
      <c r="A5" s="5" t="s">
        <v>55</v>
      </c>
      <c r="B5" s="5" t="s">
        <v>0</v>
      </c>
      <c r="C5" s="5" t="s">
        <v>1</v>
      </c>
      <c r="D5" s="5" t="s">
        <v>2</v>
      </c>
      <c r="E5" s="6" t="s">
        <v>3</v>
      </c>
      <c r="F5" s="7" t="s">
        <v>129</v>
      </c>
      <c r="G5" s="8" t="s">
        <v>4</v>
      </c>
    </row>
    <row r="6" spans="1:9" s="1" customFormat="1" ht="18" x14ac:dyDescent="0.25">
      <c r="A6" s="151" t="s">
        <v>424</v>
      </c>
      <c r="B6" s="152" t="s">
        <v>9</v>
      </c>
      <c r="C6" s="153" t="s">
        <v>425</v>
      </c>
      <c r="D6" s="154" t="s">
        <v>435</v>
      </c>
      <c r="E6" s="154">
        <v>1395</v>
      </c>
      <c r="F6" s="9">
        <v>5.61</v>
      </c>
      <c r="G6" s="164">
        <f t="shared" ref="G6:G29" si="0">ROUND((E6*F6),2)</f>
        <v>7825.95</v>
      </c>
      <c r="H6" s="136"/>
      <c r="I6" s="136"/>
    </row>
    <row r="7" spans="1:9" s="1" customFormat="1" ht="18" x14ac:dyDescent="0.25">
      <c r="A7" s="151" t="s">
        <v>424</v>
      </c>
      <c r="B7" s="155" t="s">
        <v>10</v>
      </c>
      <c r="C7" s="156" t="s">
        <v>426</v>
      </c>
      <c r="D7" s="157" t="s">
        <v>435</v>
      </c>
      <c r="E7" s="157">
        <v>41</v>
      </c>
      <c r="F7" s="10">
        <v>13.47</v>
      </c>
      <c r="G7" s="138">
        <f t="shared" si="0"/>
        <v>552.27</v>
      </c>
      <c r="H7" s="136"/>
      <c r="I7" s="136"/>
    </row>
    <row r="8" spans="1:9" s="1" customFormat="1" ht="18" x14ac:dyDescent="0.25">
      <c r="A8" s="151" t="s">
        <v>424</v>
      </c>
      <c r="B8" s="155" t="s">
        <v>11</v>
      </c>
      <c r="C8" s="156" t="s">
        <v>648</v>
      </c>
      <c r="D8" s="157" t="s">
        <v>435</v>
      </c>
      <c r="E8" s="157">
        <v>75</v>
      </c>
      <c r="F8" s="10">
        <v>63.98</v>
      </c>
      <c r="G8" s="138">
        <f t="shared" si="0"/>
        <v>4798.5</v>
      </c>
      <c r="H8" s="136"/>
      <c r="I8" s="136"/>
    </row>
    <row r="9" spans="1:9" s="1" customFormat="1" ht="18.75" thickBot="1" x14ac:dyDescent="0.3">
      <c r="A9" s="151" t="s">
        <v>424</v>
      </c>
      <c r="B9" s="155" t="s">
        <v>12</v>
      </c>
      <c r="C9" s="156" t="s">
        <v>649</v>
      </c>
      <c r="D9" s="157" t="s">
        <v>435</v>
      </c>
      <c r="E9" s="157">
        <v>360</v>
      </c>
      <c r="F9" s="10">
        <v>35.92</v>
      </c>
      <c r="G9" s="138">
        <f t="shared" si="0"/>
        <v>12931.2</v>
      </c>
      <c r="H9" s="136"/>
      <c r="I9" s="136"/>
    </row>
    <row r="10" spans="1:9" ht="29.25" thickBot="1" x14ac:dyDescent="0.3">
      <c r="A10" s="158" t="s">
        <v>424</v>
      </c>
      <c r="B10" s="159" t="s">
        <v>13</v>
      </c>
      <c r="C10" s="160" t="s">
        <v>427</v>
      </c>
      <c r="D10" s="161" t="s">
        <v>435</v>
      </c>
      <c r="E10" s="161">
        <v>1395</v>
      </c>
      <c r="F10" s="11">
        <v>7.86</v>
      </c>
      <c r="G10" s="139">
        <f t="shared" si="0"/>
        <v>10964.7</v>
      </c>
      <c r="H10" s="165" t="s">
        <v>67</v>
      </c>
      <c r="I10" s="166">
        <f>ROUND(SUM(G6:G10),2)</f>
        <v>37072.620000000003</v>
      </c>
    </row>
    <row r="11" spans="1:9" ht="60" x14ac:dyDescent="0.25">
      <c r="A11" s="151" t="s">
        <v>428</v>
      </c>
      <c r="B11" s="152" t="s">
        <v>18</v>
      </c>
      <c r="C11" s="153" t="s">
        <v>655</v>
      </c>
      <c r="D11" s="157" t="s">
        <v>6</v>
      </c>
      <c r="E11" s="154">
        <v>7</v>
      </c>
      <c r="F11" s="10">
        <v>1353.69</v>
      </c>
      <c r="G11" s="138">
        <f t="shared" si="0"/>
        <v>9475.83</v>
      </c>
      <c r="H11" s="136"/>
      <c r="I11" s="137"/>
    </row>
    <row r="12" spans="1:9" ht="60" x14ac:dyDescent="0.25">
      <c r="A12" s="151" t="s">
        <v>428</v>
      </c>
      <c r="B12" s="152" t="s">
        <v>19</v>
      </c>
      <c r="C12" s="156" t="s">
        <v>654</v>
      </c>
      <c r="D12" s="157" t="s">
        <v>6</v>
      </c>
      <c r="E12" s="157">
        <v>5</v>
      </c>
      <c r="F12" s="10">
        <v>2228.08</v>
      </c>
      <c r="G12" s="138">
        <f t="shared" si="0"/>
        <v>11140.4</v>
      </c>
      <c r="H12" s="136"/>
      <c r="I12" s="137"/>
    </row>
    <row r="13" spans="1:9" ht="90" x14ac:dyDescent="0.25">
      <c r="A13" s="151" t="s">
        <v>428</v>
      </c>
      <c r="B13" s="152" t="s">
        <v>20</v>
      </c>
      <c r="C13" s="156" t="s">
        <v>656</v>
      </c>
      <c r="D13" s="157" t="s">
        <v>6</v>
      </c>
      <c r="E13" s="157">
        <v>67</v>
      </c>
      <c r="F13" s="10">
        <v>534.29</v>
      </c>
      <c r="G13" s="138">
        <f t="shared" si="0"/>
        <v>35797.43</v>
      </c>
      <c r="H13" s="136"/>
      <c r="I13" s="137"/>
    </row>
    <row r="14" spans="1:9" x14ac:dyDescent="0.25">
      <c r="A14" s="151" t="s">
        <v>428</v>
      </c>
      <c r="B14" s="152" t="s">
        <v>21</v>
      </c>
      <c r="C14" s="156" t="s">
        <v>429</v>
      </c>
      <c r="D14" s="157" t="s">
        <v>103</v>
      </c>
      <c r="E14" s="157">
        <v>11</v>
      </c>
      <c r="F14" s="10">
        <v>32.549999999999997</v>
      </c>
      <c r="G14" s="138">
        <f t="shared" si="0"/>
        <v>358.05</v>
      </c>
      <c r="H14" s="136"/>
      <c r="I14" s="137"/>
    </row>
    <row r="15" spans="1:9" x14ac:dyDescent="0.25">
      <c r="A15" s="151" t="s">
        <v>428</v>
      </c>
      <c r="B15" s="152" t="s">
        <v>22</v>
      </c>
      <c r="C15" s="156" t="s">
        <v>430</v>
      </c>
      <c r="D15" s="157" t="s">
        <v>103</v>
      </c>
      <c r="E15" s="157">
        <v>12</v>
      </c>
      <c r="F15" s="10">
        <v>60.61</v>
      </c>
      <c r="G15" s="138">
        <f t="shared" si="0"/>
        <v>727.32</v>
      </c>
      <c r="H15" s="136"/>
      <c r="I15" s="137"/>
    </row>
    <row r="16" spans="1:9" x14ac:dyDescent="0.25">
      <c r="A16" s="151" t="s">
        <v>428</v>
      </c>
      <c r="B16" s="152" t="s">
        <v>23</v>
      </c>
      <c r="C16" s="156" t="s">
        <v>431</v>
      </c>
      <c r="D16" s="157" t="s">
        <v>103</v>
      </c>
      <c r="E16" s="157">
        <v>9</v>
      </c>
      <c r="F16" s="10">
        <v>129.08000000000001</v>
      </c>
      <c r="G16" s="138">
        <f t="shared" si="0"/>
        <v>1161.72</v>
      </c>
      <c r="H16" s="136"/>
      <c r="I16" s="137"/>
    </row>
    <row r="17" spans="1:9" x14ac:dyDescent="0.25">
      <c r="A17" s="151" t="s">
        <v>428</v>
      </c>
      <c r="B17" s="152" t="s">
        <v>24</v>
      </c>
      <c r="C17" s="156" t="s">
        <v>432</v>
      </c>
      <c r="D17" s="157" t="s">
        <v>337</v>
      </c>
      <c r="E17" s="157">
        <v>7</v>
      </c>
      <c r="F17" s="10">
        <v>15.71</v>
      </c>
      <c r="G17" s="138">
        <f t="shared" si="0"/>
        <v>109.97</v>
      </c>
      <c r="H17" s="136"/>
      <c r="I17" s="137"/>
    </row>
    <row r="18" spans="1:9" x14ac:dyDescent="0.25">
      <c r="A18" s="151" t="s">
        <v>428</v>
      </c>
      <c r="B18" s="152" t="s">
        <v>25</v>
      </c>
      <c r="C18" s="156" t="s">
        <v>312</v>
      </c>
      <c r="D18" s="157" t="s">
        <v>337</v>
      </c>
      <c r="E18" s="157">
        <v>654</v>
      </c>
      <c r="F18" s="10">
        <v>26.94</v>
      </c>
      <c r="G18" s="138">
        <f t="shared" si="0"/>
        <v>17618.759999999998</v>
      </c>
      <c r="H18" s="136"/>
      <c r="I18" s="137"/>
    </row>
    <row r="19" spans="1:9" x14ac:dyDescent="0.25">
      <c r="A19" s="151" t="s">
        <v>428</v>
      </c>
      <c r="B19" s="152" t="s">
        <v>26</v>
      </c>
      <c r="C19" s="156" t="s">
        <v>433</v>
      </c>
      <c r="D19" s="157" t="s">
        <v>117</v>
      </c>
      <c r="E19" s="157">
        <v>250</v>
      </c>
      <c r="F19" s="10">
        <v>42.65</v>
      </c>
      <c r="G19" s="138">
        <f t="shared" si="0"/>
        <v>10662.5</v>
      </c>
      <c r="H19" s="136"/>
      <c r="I19" s="137"/>
    </row>
    <row r="20" spans="1:9" x14ac:dyDescent="0.25">
      <c r="A20" s="151" t="s">
        <v>428</v>
      </c>
      <c r="B20" s="152" t="s">
        <v>27</v>
      </c>
      <c r="C20" s="156" t="s">
        <v>434</v>
      </c>
      <c r="D20" s="157" t="s">
        <v>117</v>
      </c>
      <c r="E20" s="157">
        <v>199</v>
      </c>
      <c r="F20" s="10">
        <v>72.959999999999994</v>
      </c>
      <c r="G20" s="138">
        <f t="shared" si="0"/>
        <v>14519.04</v>
      </c>
      <c r="H20" s="136"/>
      <c r="I20" s="137"/>
    </row>
    <row r="21" spans="1:9" x14ac:dyDescent="0.25">
      <c r="A21" s="151" t="s">
        <v>428</v>
      </c>
      <c r="B21" s="152" t="s">
        <v>28</v>
      </c>
      <c r="C21" s="156" t="s">
        <v>650</v>
      </c>
      <c r="D21" s="157" t="s">
        <v>337</v>
      </c>
      <c r="E21" s="157">
        <v>3</v>
      </c>
      <c r="F21" s="10">
        <v>287.35000000000002</v>
      </c>
      <c r="G21" s="138">
        <f t="shared" si="0"/>
        <v>862.05</v>
      </c>
      <c r="H21" s="136"/>
      <c r="I21" s="137"/>
    </row>
    <row r="22" spans="1:9" ht="60" x14ac:dyDescent="0.25">
      <c r="A22" s="151" t="s">
        <v>428</v>
      </c>
      <c r="B22" s="152" t="s">
        <v>148</v>
      </c>
      <c r="C22" s="156" t="s">
        <v>651</v>
      </c>
      <c r="D22" s="157" t="s">
        <v>6</v>
      </c>
      <c r="E22" s="157">
        <v>1</v>
      </c>
      <c r="F22" s="10">
        <v>42058.03</v>
      </c>
      <c r="G22" s="138">
        <f t="shared" si="0"/>
        <v>42058.03</v>
      </c>
      <c r="H22" s="136"/>
      <c r="I22" s="137"/>
    </row>
    <row r="23" spans="1:9" x14ac:dyDescent="0.25">
      <c r="A23" s="151" t="s">
        <v>428</v>
      </c>
      <c r="B23" s="152" t="s">
        <v>149</v>
      </c>
      <c r="C23" s="156" t="s">
        <v>436</v>
      </c>
      <c r="D23" s="157" t="s">
        <v>6</v>
      </c>
      <c r="E23" s="157">
        <v>1</v>
      </c>
      <c r="F23" s="10">
        <v>4071.16</v>
      </c>
      <c r="G23" s="138">
        <f t="shared" si="0"/>
        <v>4071.16</v>
      </c>
      <c r="H23" s="136"/>
      <c r="I23" s="137"/>
    </row>
    <row r="24" spans="1:9" ht="60" x14ac:dyDescent="0.25">
      <c r="A24" s="151" t="s">
        <v>428</v>
      </c>
      <c r="B24" s="152" t="s">
        <v>150</v>
      </c>
      <c r="C24" s="156" t="s">
        <v>657</v>
      </c>
      <c r="D24" s="157" t="s">
        <v>6</v>
      </c>
      <c r="E24" s="157">
        <v>44</v>
      </c>
      <c r="F24" s="10">
        <v>408.58</v>
      </c>
      <c r="G24" s="138">
        <f t="shared" si="0"/>
        <v>17977.52</v>
      </c>
      <c r="H24" s="136"/>
      <c r="I24" s="137"/>
    </row>
    <row r="25" spans="1:9" ht="30" x14ac:dyDescent="0.25">
      <c r="A25" s="151" t="s">
        <v>428</v>
      </c>
      <c r="B25" s="152" t="s">
        <v>151</v>
      </c>
      <c r="C25" s="156" t="s">
        <v>652</v>
      </c>
      <c r="D25" s="157" t="s">
        <v>440</v>
      </c>
      <c r="E25" s="157">
        <v>20</v>
      </c>
      <c r="F25" s="10">
        <v>40.409999999999997</v>
      </c>
      <c r="G25" s="138">
        <f t="shared" si="0"/>
        <v>808.2</v>
      </c>
      <c r="H25" s="136"/>
      <c r="I25" s="137"/>
    </row>
    <row r="26" spans="1:9" x14ac:dyDescent="0.25">
      <c r="A26" s="151" t="s">
        <v>428</v>
      </c>
      <c r="B26" s="152" t="s">
        <v>152</v>
      </c>
      <c r="C26" s="156" t="s">
        <v>437</v>
      </c>
      <c r="D26" s="157" t="s">
        <v>117</v>
      </c>
      <c r="E26" s="157">
        <v>1113</v>
      </c>
      <c r="F26" s="10">
        <v>2.2400000000000002</v>
      </c>
      <c r="G26" s="138">
        <f t="shared" si="0"/>
        <v>2493.12</v>
      </c>
      <c r="H26" s="136"/>
      <c r="I26" s="137"/>
    </row>
    <row r="27" spans="1:9" x14ac:dyDescent="0.25">
      <c r="A27" s="151" t="s">
        <v>428</v>
      </c>
      <c r="B27" s="152" t="s">
        <v>153</v>
      </c>
      <c r="C27" s="156" t="s">
        <v>438</v>
      </c>
      <c r="D27" s="157" t="s">
        <v>117</v>
      </c>
      <c r="E27" s="157">
        <v>449</v>
      </c>
      <c r="F27" s="10">
        <v>5.05</v>
      </c>
      <c r="G27" s="138">
        <f t="shared" si="0"/>
        <v>2267.4499999999998</v>
      </c>
      <c r="H27" s="136"/>
      <c r="I27" s="137"/>
    </row>
    <row r="28" spans="1:9" ht="15.75" thickBot="1" x14ac:dyDescent="0.3">
      <c r="A28" s="151" t="s">
        <v>428</v>
      </c>
      <c r="B28" s="152" t="s">
        <v>154</v>
      </c>
      <c r="C28" s="156" t="s">
        <v>653</v>
      </c>
      <c r="D28" s="157" t="s">
        <v>117</v>
      </c>
      <c r="E28" s="157">
        <v>3</v>
      </c>
      <c r="F28" s="10">
        <v>1.1200000000000001</v>
      </c>
      <c r="G28" s="138">
        <f t="shared" si="0"/>
        <v>3.36</v>
      </c>
      <c r="H28" s="136"/>
      <c r="I28" s="137"/>
    </row>
    <row r="29" spans="1:9" ht="29.25" thickBot="1" x14ac:dyDescent="0.3">
      <c r="A29" s="158" t="s">
        <v>428</v>
      </c>
      <c r="B29" s="159" t="s">
        <v>155</v>
      </c>
      <c r="C29" s="160" t="s">
        <v>439</v>
      </c>
      <c r="D29" s="161" t="s">
        <v>103</v>
      </c>
      <c r="E29" s="161">
        <v>11</v>
      </c>
      <c r="F29" s="11">
        <v>74.08</v>
      </c>
      <c r="G29" s="139">
        <f t="shared" si="0"/>
        <v>814.88</v>
      </c>
      <c r="H29" s="165" t="s">
        <v>68</v>
      </c>
      <c r="I29" s="166">
        <f>ROUND(SUM(G11:G29),2)</f>
        <v>172926.79</v>
      </c>
    </row>
    <row r="30" spans="1:9" s="1" customFormat="1" ht="43.5" thickBot="1" x14ac:dyDescent="0.3">
      <c r="A30" s="131"/>
      <c r="B30" s="131"/>
      <c r="C30" s="132"/>
      <c r="D30" s="162"/>
      <c r="E30" s="163"/>
      <c r="F30" s="150" t="s">
        <v>421</v>
      </c>
      <c r="G30" s="167">
        <f>SUM(G6:G29)</f>
        <v>209999.41</v>
      </c>
      <c r="H30" s="136"/>
      <c r="I30" s="137"/>
    </row>
  </sheetData>
  <sheetProtection algorithmName="SHA-512" hashValue="/4j2/Nzmyr6cT1E00OG/qq6aEyuAfbGOPWlPf50nOfuYwhIE2O3BSX2tOpZwx7YlMgb4tnRmPzq58e82fgw+3Q==" saltValue="x22fZ7b+P9bWd/930SuRmQ==" spinCount="100000" sheet="1" objects="1" scenarios="1"/>
  <mergeCells count="2">
    <mergeCell ref="A1:G1"/>
    <mergeCell ref="A4:G4"/>
  </mergeCells>
  <phoneticPr fontId="4"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F4D600-49C3-4051-B242-4F31721C5A33}">
  <dimension ref="A1:I44"/>
  <sheetViews>
    <sheetView topLeftCell="A29" zoomScale="70" zoomScaleNormal="70" workbookViewId="0">
      <selection activeCell="E51" sqref="E51"/>
    </sheetView>
  </sheetViews>
  <sheetFormatPr defaultColWidth="9.140625" defaultRowHeight="15" x14ac:dyDescent="0.25"/>
  <cols>
    <col min="1" max="1" width="31.7109375" style="66" bestFit="1" customWidth="1"/>
    <col min="2" max="2" width="8.28515625" style="12" bestFit="1" customWidth="1"/>
    <col min="3" max="3" width="57.140625" style="67" customWidth="1"/>
    <col min="4" max="4" width="9.140625" style="13"/>
    <col min="5" max="5" width="16.28515625" style="68" customWidth="1"/>
    <col min="6" max="6" width="20.7109375" style="13" customWidth="1"/>
    <col min="7" max="7" width="14.7109375" style="2" customWidth="1"/>
    <col min="8" max="8" width="21.5703125" style="1" customWidth="1"/>
    <col min="9" max="9" width="16.140625" style="2" customWidth="1"/>
    <col min="10" max="16384" width="9.140625" style="2"/>
  </cols>
  <sheetData>
    <row r="1" spans="1:9" ht="40.15" customHeight="1" x14ac:dyDescent="0.25">
      <c r="A1" s="308" t="s">
        <v>445</v>
      </c>
      <c r="B1" s="308"/>
      <c r="C1" s="308"/>
      <c r="D1" s="308"/>
      <c r="E1" s="308"/>
      <c r="F1" s="308"/>
      <c r="G1" s="308"/>
    </row>
    <row r="2" spans="1:9" ht="21.6" customHeight="1" x14ac:dyDescent="0.25">
      <c r="A2" s="3"/>
      <c r="B2" s="3"/>
      <c r="C2" s="3"/>
      <c r="D2" s="3"/>
      <c r="E2" s="4"/>
      <c r="F2" s="3"/>
      <c r="G2" s="3"/>
    </row>
    <row r="3" spans="1:9" ht="20.25" customHeight="1" thickBot="1" x14ac:dyDescent="0.3">
      <c r="A3" s="71"/>
      <c r="B3" s="72"/>
      <c r="C3" s="73"/>
      <c r="D3" s="74"/>
      <c r="E3" s="75"/>
      <c r="F3" s="73"/>
      <c r="G3" s="76"/>
    </row>
    <row r="4" spans="1:9" ht="14.45" customHeight="1" x14ac:dyDescent="0.25">
      <c r="A4" s="295" t="s">
        <v>658</v>
      </c>
      <c r="B4" s="296"/>
      <c r="C4" s="296"/>
      <c r="D4" s="296"/>
      <c r="E4" s="296"/>
      <c r="F4" s="296"/>
      <c r="G4" s="297"/>
    </row>
    <row r="5" spans="1:9" ht="43.5" thickBot="1" x14ac:dyDescent="0.3">
      <c r="A5" s="32" t="s">
        <v>55</v>
      </c>
      <c r="B5" s="5" t="s">
        <v>0</v>
      </c>
      <c r="C5" s="5" t="s">
        <v>1</v>
      </c>
      <c r="D5" s="5" t="s">
        <v>2</v>
      </c>
      <c r="E5" s="6" t="s">
        <v>3</v>
      </c>
      <c r="F5" s="7" t="s">
        <v>129</v>
      </c>
      <c r="G5" s="8" t="s">
        <v>4</v>
      </c>
    </row>
    <row r="6" spans="1:9" ht="30" x14ac:dyDescent="0.25">
      <c r="A6" s="77" t="s">
        <v>441</v>
      </c>
      <c r="B6" s="78" t="s">
        <v>9</v>
      </c>
      <c r="C6" s="79" t="s">
        <v>683</v>
      </c>
      <c r="D6" s="80" t="s">
        <v>660</v>
      </c>
      <c r="E6" s="81">
        <v>32</v>
      </c>
      <c r="F6" s="42">
        <v>381.75</v>
      </c>
      <c r="G6" s="135">
        <f>ROUND((E6*F6),2)</f>
        <v>12216</v>
      </c>
      <c r="H6" s="136"/>
      <c r="I6" s="137"/>
    </row>
    <row r="7" spans="1:9" ht="30" x14ac:dyDescent="0.25">
      <c r="A7" s="82" t="s">
        <v>441</v>
      </c>
      <c r="B7" s="83" t="s">
        <v>10</v>
      </c>
      <c r="C7" s="79" t="s">
        <v>684</v>
      </c>
      <c r="D7" s="84" t="s">
        <v>420</v>
      </c>
      <c r="E7" s="85">
        <v>0.6</v>
      </c>
      <c r="F7" s="42">
        <v>746.91</v>
      </c>
      <c r="G7" s="138">
        <f t="shared" ref="G7:G42" si="0">ROUND((E7*F7),2)</f>
        <v>448.15</v>
      </c>
      <c r="H7" s="136"/>
      <c r="I7" s="137"/>
    </row>
    <row r="8" spans="1:9" x14ac:dyDescent="0.25">
      <c r="A8" s="82" t="s">
        <v>441</v>
      </c>
      <c r="B8" s="83" t="s">
        <v>11</v>
      </c>
      <c r="C8" s="86" t="s">
        <v>674</v>
      </c>
      <c r="D8" s="84" t="s">
        <v>661</v>
      </c>
      <c r="E8" s="84">
        <v>54</v>
      </c>
      <c r="F8" s="41">
        <v>4.07</v>
      </c>
      <c r="G8" s="138">
        <f t="shared" si="0"/>
        <v>219.78</v>
      </c>
      <c r="H8" s="136"/>
      <c r="I8" s="137"/>
    </row>
    <row r="9" spans="1:9" ht="30" x14ac:dyDescent="0.25">
      <c r="A9" s="82" t="s">
        <v>441</v>
      </c>
      <c r="B9" s="83" t="s">
        <v>12</v>
      </c>
      <c r="C9" s="87" t="s">
        <v>685</v>
      </c>
      <c r="D9" s="88" t="s">
        <v>660</v>
      </c>
      <c r="E9" s="89">
        <v>5.4</v>
      </c>
      <c r="F9" s="40">
        <v>-9.58</v>
      </c>
      <c r="G9" s="138">
        <f t="shared" si="0"/>
        <v>-51.73</v>
      </c>
      <c r="H9" s="136"/>
      <c r="I9" s="137"/>
    </row>
    <row r="10" spans="1:9" ht="30.75" thickBot="1" x14ac:dyDescent="0.3">
      <c r="A10" s="82" t="s">
        <v>441</v>
      </c>
      <c r="B10" s="83" t="s">
        <v>13</v>
      </c>
      <c r="C10" s="90" t="s">
        <v>710</v>
      </c>
      <c r="D10" s="85" t="s">
        <v>117</v>
      </c>
      <c r="E10" s="85">
        <v>14</v>
      </c>
      <c r="F10" s="40">
        <v>74.69</v>
      </c>
      <c r="G10" s="138">
        <f t="shared" si="0"/>
        <v>1045.6600000000001</v>
      </c>
      <c r="H10" s="136"/>
      <c r="I10" s="137"/>
    </row>
    <row r="11" spans="1:9" ht="30.75" thickBot="1" x14ac:dyDescent="0.3">
      <c r="A11" s="91" t="s">
        <v>441</v>
      </c>
      <c r="B11" s="92" t="s">
        <v>14</v>
      </c>
      <c r="C11" s="93" t="s">
        <v>711</v>
      </c>
      <c r="D11" s="94" t="s">
        <v>117</v>
      </c>
      <c r="E11" s="94">
        <v>160</v>
      </c>
      <c r="F11" s="43">
        <v>16.600000000000001</v>
      </c>
      <c r="G11" s="139">
        <f t="shared" si="0"/>
        <v>2656</v>
      </c>
      <c r="H11" s="140" t="s">
        <v>67</v>
      </c>
      <c r="I11" s="141">
        <f>ROUND(SUM(G6:G11),2)</f>
        <v>16533.86</v>
      </c>
    </row>
    <row r="12" spans="1:9" ht="15.75" thickBot="1" x14ac:dyDescent="0.3">
      <c r="A12" s="77" t="s">
        <v>662</v>
      </c>
      <c r="B12" s="78" t="s">
        <v>18</v>
      </c>
      <c r="C12" s="95" t="s">
        <v>663</v>
      </c>
      <c r="D12" s="80" t="s">
        <v>420</v>
      </c>
      <c r="E12" s="80">
        <v>42.7</v>
      </c>
      <c r="F12" s="42">
        <v>2878.93</v>
      </c>
      <c r="G12" s="135">
        <f t="shared" si="0"/>
        <v>122930.31</v>
      </c>
      <c r="H12" s="142"/>
      <c r="I12" s="143"/>
    </row>
    <row r="13" spans="1:9" ht="29.25" thickBot="1" x14ac:dyDescent="0.3">
      <c r="A13" s="91" t="s">
        <v>662</v>
      </c>
      <c r="B13" s="96" t="s">
        <v>19</v>
      </c>
      <c r="C13" s="70" t="s">
        <v>664</v>
      </c>
      <c r="D13" s="97" t="s">
        <v>661</v>
      </c>
      <c r="E13" s="97">
        <v>96</v>
      </c>
      <c r="F13" s="44">
        <v>55.71</v>
      </c>
      <c r="G13" s="139">
        <f t="shared" si="0"/>
        <v>5348.16</v>
      </c>
      <c r="H13" s="140" t="s">
        <v>68</v>
      </c>
      <c r="I13" s="141">
        <f>ROUND(SUM(G12:G13),2)</f>
        <v>128278.47</v>
      </c>
    </row>
    <row r="14" spans="1:9" ht="45" x14ac:dyDescent="0.25">
      <c r="A14" s="98" t="s">
        <v>665</v>
      </c>
      <c r="B14" s="99" t="s">
        <v>30</v>
      </c>
      <c r="C14" s="100" t="s">
        <v>733</v>
      </c>
      <c r="D14" s="101" t="s">
        <v>6</v>
      </c>
      <c r="E14" s="101">
        <v>1</v>
      </c>
      <c r="F14" s="39">
        <v>78394.039999999994</v>
      </c>
      <c r="G14" s="135">
        <f t="shared" si="0"/>
        <v>78394.039999999994</v>
      </c>
      <c r="H14" s="142"/>
      <c r="I14" s="143"/>
    </row>
    <row r="15" spans="1:9" ht="45" x14ac:dyDescent="0.25">
      <c r="A15" s="102" t="s">
        <v>665</v>
      </c>
      <c r="B15" s="103" t="s">
        <v>31</v>
      </c>
      <c r="C15" s="104" t="s">
        <v>669</v>
      </c>
      <c r="D15" s="105" t="s">
        <v>6</v>
      </c>
      <c r="E15" s="105">
        <v>1</v>
      </c>
      <c r="F15" s="40">
        <v>12773.77</v>
      </c>
      <c r="G15" s="138">
        <f t="shared" si="0"/>
        <v>12773.77</v>
      </c>
      <c r="H15" s="142"/>
      <c r="I15" s="143"/>
    </row>
    <row r="16" spans="1:9" ht="60" x14ac:dyDescent="0.25">
      <c r="A16" s="102" t="s">
        <v>665</v>
      </c>
      <c r="B16" s="103" t="s">
        <v>32</v>
      </c>
      <c r="C16" s="106" t="s">
        <v>728</v>
      </c>
      <c r="D16" s="105" t="s">
        <v>6</v>
      </c>
      <c r="E16" s="105">
        <v>1</v>
      </c>
      <c r="F16" s="40">
        <v>24135.38</v>
      </c>
      <c r="G16" s="138">
        <f t="shared" si="0"/>
        <v>24135.38</v>
      </c>
      <c r="H16" s="142"/>
      <c r="I16" s="143"/>
    </row>
    <row r="17" spans="1:9" x14ac:dyDescent="0.25">
      <c r="A17" s="102" t="s">
        <v>665</v>
      </c>
      <c r="B17" s="103" t="s">
        <v>33</v>
      </c>
      <c r="C17" s="107" t="s">
        <v>442</v>
      </c>
      <c r="D17" s="84" t="s">
        <v>661</v>
      </c>
      <c r="E17" s="84">
        <v>69</v>
      </c>
      <c r="F17" s="41">
        <v>65.47</v>
      </c>
      <c r="G17" s="138">
        <f t="shared" si="0"/>
        <v>4517.43</v>
      </c>
      <c r="H17" s="142"/>
      <c r="I17" s="143"/>
    </row>
    <row r="18" spans="1:9" x14ac:dyDescent="0.25">
      <c r="A18" s="102" t="s">
        <v>665</v>
      </c>
      <c r="B18" s="103" t="s">
        <v>34</v>
      </c>
      <c r="C18" s="107" t="s">
        <v>666</v>
      </c>
      <c r="D18" s="84" t="s">
        <v>117</v>
      </c>
      <c r="E18" s="84">
        <v>24</v>
      </c>
      <c r="F18" s="41">
        <v>12.52</v>
      </c>
      <c r="G18" s="138">
        <f t="shared" si="0"/>
        <v>300.48</v>
      </c>
      <c r="H18" s="142"/>
      <c r="I18" s="143"/>
    </row>
    <row r="19" spans="1:9" ht="30" x14ac:dyDescent="0.25">
      <c r="A19" s="102" t="s">
        <v>665</v>
      </c>
      <c r="B19" s="103" t="s">
        <v>35</v>
      </c>
      <c r="C19" s="108" t="s">
        <v>734</v>
      </c>
      <c r="D19" s="105" t="s">
        <v>696</v>
      </c>
      <c r="E19" s="109">
        <v>52</v>
      </c>
      <c r="F19" s="40">
        <v>22.57</v>
      </c>
      <c r="G19" s="138">
        <f t="shared" si="0"/>
        <v>1173.6400000000001</v>
      </c>
      <c r="H19" s="142"/>
      <c r="I19" s="143"/>
    </row>
    <row r="20" spans="1:9" ht="30" x14ac:dyDescent="0.25">
      <c r="A20" s="102" t="s">
        <v>665</v>
      </c>
      <c r="B20" s="103" t="s">
        <v>36</v>
      </c>
      <c r="C20" s="110" t="s">
        <v>691</v>
      </c>
      <c r="D20" s="105" t="s">
        <v>696</v>
      </c>
      <c r="E20" s="109">
        <v>52</v>
      </c>
      <c r="F20" s="40">
        <v>0.66</v>
      </c>
      <c r="G20" s="138">
        <f t="shared" si="0"/>
        <v>34.32</v>
      </c>
      <c r="H20" s="142"/>
      <c r="I20" s="143"/>
    </row>
    <row r="21" spans="1:9" x14ac:dyDescent="0.25">
      <c r="A21" s="102" t="s">
        <v>665</v>
      </c>
      <c r="B21" s="103" t="s">
        <v>169</v>
      </c>
      <c r="C21" s="110" t="s">
        <v>692</v>
      </c>
      <c r="D21" s="105" t="s">
        <v>696</v>
      </c>
      <c r="E21" s="109">
        <v>52</v>
      </c>
      <c r="F21" s="40">
        <v>26.52</v>
      </c>
      <c r="G21" s="138">
        <f t="shared" si="0"/>
        <v>1379.04</v>
      </c>
      <c r="H21" s="142"/>
      <c r="I21" s="143"/>
    </row>
    <row r="22" spans="1:9" ht="30" x14ac:dyDescent="0.25">
      <c r="A22" s="102" t="s">
        <v>665</v>
      </c>
      <c r="B22" s="103" t="s">
        <v>170</v>
      </c>
      <c r="C22" s="110" t="s">
        <v>691</v>
      </c>
      <c r="D22" s="105" t="s">
        <v>696</v>
      </c>
      <c r="E22" s="109">
        <v>52</v>
      </c>
      <c r="F22" s="40">
        <v>0.66</v>
      </c>
      <c r="G22" s="138">
        <f t="shared" si="0"/>
        <v>34.32</v>
      </c>
      <c r="H22" s="142"/>
      <c r="I22" s="143"/>
    </row>
    <row r="23" spans="1:9" ht="30" x14ac:dyDescent="0.25">
      <c r="A23" s="102" t="s">
        <v>665</v>
      </c>
      <c r="B23" s="103" t="s">
        <v>171</v>
      </c>
      <c r="C23" s="110" t="s">
        <v>693</v>
      </c>
      <c r="D23" s="105" t="s">
        <v>696</v>
      </c>
      <c r="E23" s="109">
        <v>52</v>
      </c>
      <c r="F23" s="40">
        <v>20.87</v>
      </c>
      <c r="G23" s="138">
        <f t="shared" si="0"/>
        <v>1085.24</v>
      </c>
      <c r="H23" s="142"/>
      <c r="I23" s="143"/>
    </row>
    <row r="24" spans="1:9" ht="30" x14ac:dyDescent="0.25">
      <c r="A24" s="111" t="s">
        <v>665</v>
      </c>
      <c r="B24" s="112" t="s">
        <v>172</v>
      </c>
      <c r="C24" s="108" t="s">
        <v>729</v>
      </c>
      <c r="D24" s="109" t="s">
        <v>696</v>
      </c>
      <c r="E24" s="109">
        <v>52</v>
      </c>
      <c r="F24" s="53">
        <v>0.76</v>
      </c>
      <c r="G24" s="144">
        <f t="shared" si="0"/>
        <v>39.520000000000003</v>
      </c>
      <c r="H24" s="142"/>
      <c r="I24" s="143"/>
    </row>
    <row r="25" spans="1:9" x14ac:dyDescent="0.25">
      <c r="A25" s="102" t="s">
        <v>665</v>
      </c>
      <c r="B25" s="103" t="s">
        <v>173</v>
      </c>
      <c r="C25" s="110" t="s">
        <v>694</v>
      </c>
      <c r="D25" s="105" t="s">
        <v>117</v>
      </c>
      <c r="E25" s="105">
        <v>15.1</v>
      </c>
      <c r="F25" s="40">
        <v>3.01</v>
      </c>
      <c r="G25" s="138">
        <f t="shared" si="0"/>
        <v>45.45</v>
      </c>
      <c r="H25" s="142"/>
      <c r="I25" s="143"/>
    </row>
    <row r="26" spans="1:9" ht="30" x14ac:dyDescent="0.25">
      <c r="A26" s="102" t="s">
        <v>665</v>
      </c>
      <c r="B26" s="103" t="s">
        <v>174</v>
      </c>
      <c r="C26" s="104" t="s">
        <v>670</v>
      </c>
      <c r="D26" s="105" t="s">
        <v>103</v>
      </c>
      <c r="E26" s="105">
        <v>2</v>
      </c>
      <c r="F26" s="40">
        <v>3869.75</v>
      </c>
      <c r="G26" s="138">
        <f t="shared" si="0"/>
        <v>7739.5</v>
      </c>
      <c r="H26" s="142"/>
      <c r="I26" s="143"/>
    </row>
    <row r="27" spans="1:9" ht="45" x14ac:dyDescent="0.25">
      <c r="A27" s="102" t="s">
        <v>665</v>
      </c>
      <c r="B27" s="103" t="s">
        <v>175</v>
      </c>
      <c r="C27" s="104" t="s">
        <v>671</v>
      </c>
      <c r="D27" s="105" t="s">
        <v>6</v>
      </c>
      <c r="E27" s="105">
        <v>1</v>
      </c>
      <c r="F27" s="40">
        <v>720.7</v>
      </c>
      <c r="G27" s="138">
        <f t="shared" si="0"/>
        <v>720.7</v>
      </c>
      <c r="H27" s="142"/>
      <c r="I27" s="143"/>
    </row>
    <row r="28" spans="1:9" x14ac:dyDescent="0.25">
      <c r="A28" s="102" t="s">
        <v>665</v>
      </c>
      <c r="B28" s="103" t="s">
        <v>176</v>
      </c>
      <c r="C28" s="104" t="s">
        <v>443</v>
      </c>
      <c r="D28" s="84" t="s">
        <v>661</v>
      </c>
      <c r="E28" s="105">
        <v>22.5</v>
      </c>
      <c r="F28" s="40">
        <v>103.28</v>
      </c>
      <c r="G28" s="138">
        <f t="shared" si="0"/>
        <v>2323.8000000000002</v>
      </c>
      <c r="H28" s="142"/>
      <c r="I28" s="143"/>
    </row>
    <row r="29" spans="1:9" ht="45" x14ac:dyDescent="0.25">
      <c r="A29" s="102" t="s">
        <v>665</v>
      </c>
      <c r="B29" s="103" t="s">
        <v>177</v>
      </c>
      <c r="C29" s="104" t="s">
        <v>672</v>
      </c>
      <c r="D29" s="113" t="s">
        <v>6</v>
      </c>
      <c r="E29" s="113">
        <v>1</v>
      </c>
      <c r="F29" s="40">
        <v>4169.67</v>
      </c>
      <c r="G29" s="138">
        <f t="shared" si="0"/>
        <v>4169.67</v>
      </c>
      <c r="H29" s="142"/>
      <c r="I29" s="143"/>
    </row>
    <row r="30" spans="1:9" x14ac:dyDescent="0.25">
      <c r="A30" s="102" t="s">
        <v>665</v>
      </c>
      <c r="B30" s="103" t="s">
        <v>689</v>
      </c>
      <c r="C30" s="107" t="s">
        <v>667</v>
      </c>
      <c r="D30" s="84" t="s">
        <v>117</v>
      </c>
      <c r="E30" s="84">
        <v>15</v>
      </c>
      <c r="F30" s="41">
        <v>296.19</v>
      </c>
      <c r="G30" s="138">
        <f t="shared" si="0"/>
        <v>4442.8500000000004</v>
      </c>
      <c r="H30" s="142"/>
      <c r="I30" s="143"/>
    </row>
    <row r="31" spans="1:9" ht="15.75" thickBot="1" x14ac:dyDescent="0.3">
      <c r="A31" s="102" t="s">
        <v>665</v>
      </c>
      <c r="B31" s="103" t="s">
        <v>690</v>
      </c>
      <c r="C31" s="107" t="s">
        <v>444</v>
      </c>
      <c r="D31" s="84" t="s">
        <v>661</v>
      </c>
      <c r="E31" s="84">
        <v>11</v>
      </c>
      <c r="F31" s="41">
        <v>27.21</v>
      </c>
      <c r="G31" s="138">
        <f t="shared" si="0"/>
        <v>299.31</v>
      </c>
      <c r="H31" s="142"/>
      <c r="I31" s="143"/>
    </row>
    <row r="32" spans="1:9" ht="29.25" thickBot="1" x14ac:dyDescent="0.3">
      <c r="A32" s="114" t="s">
        <v>665</v>
      </c>
      <c r="B32" s="115" t="s">
        <v>730</v>
      </c>
      <c r="C32" s="116" t="s">
        <v>668</v>
      </c>
      <c r="D32" s="117" t="s">
        <v>661</v>
      </c>
      <c r="E32" s="117">
        <v>9</v>
      </c>
      <c r="F32" s="54">
        <v>27.19</v>
      </c>
      <c r="G32" s="145">
        <f t="shared" si="0"/>
        <v>244.71</v>
      </c>
      <c r="H32" s="140" t="s">
        <v>69</v>
      </c>
      <c r="I32" s="141">
        <f>ROUND(SUM(G14:G32),2)</f>
        <v>143853.17000000001</v>
      </c>
    </row>
    <row r="33" spans="1:9" ht="30" x14ac:dyDescent="0.25">
      <c r="A33" s="118" t="s">
        <v>673</v>
      </c>
      <c r="B33" s="119" t="s">
        <v>412</v>
      </c>
      <c r="C33" s="120" t="s">
        <v>731</v>
      </c>
      <c r="D33" s="121" t="s">
        <v>696</v>
      </c>
      <c r="E33" s="122">
        <v>75</v>
      </c>
      <c r="F33" s="55">
        <v>0.76</v>
      </c>
      <c r="G33" s="146">
        <f t="shared" si="0"/>
        <v>57</v>
      </c>
      <c r="H33" s="142"/>
      <c r="I33" s="143"/>
    </row>
    <row r="34" spans="1:9" ht="30" x14ac:dyDescent="0.25">
      <c r="A34" s="77" t="s">
        <v>673</v>
      </c>
      <c r="B34" s="99" t="s">
        <v>701</v>
      </c>
      <c r="C34" s="123" t="s">
        <v>695</v>
      </c>
      <c r="D34" s="124" t="s">
        <v>696</v>
      </c>
      <c r="E34" s="125">
        <v>75</v>
      </c>
      <c r="F34" s="45">
        <v>20.87</v>
      </c>
      <c r="G34" s="135">
        <f t="shared" si="0"/>
        <v>1565.25</v>
      </c>
      <c r="H34" s="142"/>
      <c r="I34" s="143"/>
    </row>
    <row r="35" spans="1:9" ht="30" x14ac:dyDescent="0.25">
      <c r="A35" s="82" t="s">
        <v>673</v>
      </c>
      <c r="B35" s="99" t="s">
        <v>702</v>
      </c>
      <c r="C35" s="123" t="s">
        <v>697</v>
      </c>
      <c r="D35" s="124" t="s">
        <v>696</v>
      </c>
      <c r="E35" s="124">
        <v>75</v>
      </c>
      <c r="F35" s="46">
        <v>0.66</v>
      </c>
      <c r="G35" s="138">
        <f t="shared" si="0"/>
        <v>49.5</v>
      </c>
      <c r="H35" s="142"/>
      <c r="I35" s="143"/>
    </row>
    <row r="36" spans="1:9" ht="30" x14ac:dyDescent="0.25">
      <c r="A36" s="82" t="s">
        <v>673</v>
      </c>
      <c r="B36" s="99" t="s">
        <v>703</v>
      </c>
      <c r="C36" s="123" t="s">
        <v>698</v>
      </c>
      <c r="D36" s="124" t="s">
        <v>696</v>
      </c>
      <c r="E36" s="124">
        <v>75</v>
      </c>
      <c r="F36" s="46">
        <v>34.79</v>
      </c>
      <c r="G36" s="138">
        <f t="shared" si="0"/>
        <v>2609.25</v>
      </c>
      <c r="H36" s="142"/>
      <c r="I36" s="143"/>
    </row>
    <row r="37" spans="1:9" ht="30" x14ac:dyDescent="0.25">
      <c r="A37" s="82" t="s">
        <v>673</v>
      </c>
      <c r="B37" s="99" t="s">
        <v>704</v>
      </c>
      <c r="C37" s="123" t="s">
        <v>697</v>
      </c>
      <c r="D37" s="124" t="s">
        <v>696</v>
      </c>
      <c r="E37" s="124">
        <v>61.2</v>
      </c>
      <c r="F37" s="46">
        <v>0.66</v>
      </c>
      <c r="G37" s="138">
        <f t="shared" si="0"/>
        <v>40.39</v>
      </c>
      <c r="H37" s="142"/>
      <c r="I37" s="143"/>
    </row>
    <row r="38" spans="1:9" ht="30" x14ac:dyDescent="0.25">
      <c r="A38" s="82" t="s">
        <v>673</v>
      </c>
      <c r="B38" s="99" t="s">
        <v>705</v>
      </c>
      <c r="C38" s="126" t="s">
        <v>727</v>
      </c>
      <c r="D38" s="124" t="s">
        <v>696</v>
      </c>
      <c r="E38" s="124">
        <v>61.2</v>
      </c>
      <c r="F38" s="46">
        <v>33.130000000000003</v>
      </c>
      <c r="G38" s="138">
        <f t="shared" si="0"/>
        <v>2027.56</v>
      </c>
      <c r="H38" s="142"/>
      <c r="I38" s="143"/>
    </row>
    <row r="39" spans="1:9" ht="30" x14ac:dyDescent="0.25">
      <c r="A39" s="82" t="s">
        <v>673</v>
      </c>
      <c r="B39" s="99" t="s">
        <v>706</v>
      </c>
      <c r="C39" s="123" t="s">
        <v>699</v>
      </c>
      <c r="D39" s="124" t="s">
        <v>696</v>
      </c>
      <c r="E39" s="124">
        <v>42.3</v>
      </c>
      <c r="F39" s="46">
        <v>13.97</v>
      </c>
      <c r="G39" s="138">
        <f t="shared" si="0"/>
        <v>590.92999999999995</v>
      </c>
      <c r="H39" s="142"/>
      <c r="I39" s="143"/>
    </row>
    <row r="40" spans="1:9" ht="30" x14ac:dyDescent="0.25">
      <c r="A40" s="82" t="s">
        <v>673</v>
      </c>
      <c r="B40" s="99" t="s">
        <v>707</v>
      </c>
      <c r="C40" s="123" t="s">
        <v>709</v>
      </c>
      <c r="D40" s="124" t="s">
        <v>696</v>
      </c>
      <c r="E40" s="124">
        <v>23</v>
      </c>
      <c r="F40" s="46">
        <v>29.35</v>
      </c>
      <c r="G40" s="138">
        <f t="shared" si="0"/>
        <v>675.05</v>
      </c>
      <c r="H40" s="142"/>
      <c r="I40" s="143"/>
    </row>
    <row r="41" spans="1:9" ht="30.75" thickBot="1" x14ac:dyDescent="0.3">
      <c r="A41" s="82" t="s">
        <v>673</v>
      </c>
      <c r="B41" s="99" t="s">
        <v>708</v>
      </c>
      <c r="C41" s="126" t="s">
        <v>735</v>
      </c>
      <c r="D41" s="124" t="s">
        <v>696</v>
      </c>
      <c r="E41" s="124">
        <v>75</v>
      </c>
      <c r="F41" s="46">
        <v>22.57</v>
      </c>
      <c r="G41" s="138">
        <f t="shared" si="0"/>
        <v>1692.75</v>
      </c>
      <c r="H41" s="142"/>
      <c r="I41" s="143"/>
    </row>
    <row r="42" spans="1:9" ht="30.75" thickBot="1" x14ac:dyDescent="0.3">
      <c r="A42" s="91" t="s">
        <v>673</v>
      </c>
      <c r="B42" s="127" t="s">
        <v>732</v>
      </c>
      <c r="C42" s="128" t="s">
        <v>700</v>
      </c>
      <c r="D42" s="129" t="s">
        <v>696</v>
      </c>
      <c r="E42" s="129">
        <v>75</v>
      </c>
      <c r="F42" s="47">
        <v>65.47</v>
      </c>
      <c r="G42" s="139">
        <f t="shared" si="0"/>
        <v>4910.25</v>
      </c>
      <c r="H42" s="140" t="s">
        <v>70</v>
      </c>
      <c r="I42" s="141">
        <f>SUM(G33:G42)</f>
        <v>14217.93</v>
      </c>
    </row>
    <row r="43" spans="1:9" ht="43.5" thickBot="1" x14ac:dyDescent="0.3">
      <c r="A43" s="130"/>
      <c r="B43" s="131"/>
      <c r="C43" s="132"/>
      <c r="D43" s="133"/>
      <c r="E43" s="134"/>
      <c r="F43" s="69" t="s">
        <v>423</v>
      </c>
      <c r="G43" s="147">
        <f>SUM(G6:G42)</f>
        <v>302883.43</v>
      </c>
      <c r="H43" s="136"/>
      <c r="I43" s="137"/>
    </row>
    <row r="44" spans="1:9" x14ac:dyDescent="0.25">
      <c r="G44" s="137"/>
      <c r="H44" s="136"/>
      <c r="I44" s="137"/>
    </row>
  </sheetData>
  <sheetProtection algorithmName="SHA-512" hashValue="QPiwj9FWyBzWRE/wnajz/w5k8YOoDBVnYN6Uluudlq6SyeOm25h0495doXZ6Bq0QjwI1LUyA+EbJ8VjUoZth2w==" saltValue="+d3YYyaaTFYzg7Hp5AHdgg==" spinCount="100000" sheet="1" objects="1" scenarios="1"/>
  <mergeCells count="2">
    <mergeCell ref="A1:G1"/>
    <mergeCell ref="A4:G4"/>
  </mergeCells>
  <phoneticPr fontId="4"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190EE-9235-45B2-B599-D7450EBA2E1B}">
  <dimension ref="A1:C20"/>
  <sheetViews>
    <sheetView tabSelected="1" zoomScale="112" zoomScaleNormal="112" workbookViewId="0">
      <selection activeCell="D13" sqref="D13"/>
    </sheetView>
  </sheetViews>
  <sheetFormatPr defaultRowHeight="15" x14ac:dyDescent="0.25"/>
  <cols>
    <col min="1" max="1" width="11.7109375" style="284" customWidth="1"/>
    <col min="2" max="2" width="51.28515625" style="284" customWidth="1"/>
    <col min="3" max="3" width="20.85546875" style="284" customWidth="1"/>
    <col min="4" max="16384" width="9.140625" style="284"/>
  </cols>
  <sheetData>
    <row r="1" spans="1:3" ht="27" customHeight="1" x14ac:dyDescent="0.25">
      <c r="A1" s="315" t="s">
        <v>445</v>
      </c>
      <c r="B1" s="316"/>
      <c r="C1" s="317"/>
    </row>
    <row r="2" spans="1:3" x14ac:dyDescent="0.25">
      <c r="A2" s="318" t="s">
        <v>77</v>
      </c>
      <c r="B2" s="318"/>
      <c r="C2" s="318"/>
    </row>
    <row r="3" spans="1:3" ht="25.5" x14ac:dyDescent="0.25">
      <c r="A3" s="285" t="s">
        <v>78</v>
      </c>
      <c r="B3" s="285" t="s">
        <v>79</v>
      </c>
      <c r="C3" s="285" t="s">
        <v>80</v>
      </c>
    </row>
    <row r="4" spans="1:3" x14ac:dyDescent="0.25">
      <c r="A4" s="286">
        <v>1</v>
      </c>
      <c r="B4" s="287" t="s">
        <v>548</v>
      </c>
      <c r="C4" s="288">
        <f>DKŽ_1!G232</f>
        <v>4085424.2299999995</v>
      </c>
    </row>
    <row r="5" spans="1:3" x14ac:dyDescent="0.25">
      <c r="A5" s="286">
        <v>2</v>
      </c>
      <c r="B5" s="287" t="s">
        <v>582</v>
      </c>
      <c r="C5" s="288">
        <f>DKŽ_2!G36</f>
        <v>24007.180000000004</v>
      </c>
    </row>
    <row r="6" spans="1:3" x14ac:dyDescent="0.25">
      <c r="A6" s="286">
        <v>3</v>
      </c>
      <c r="B6" s="287" t="s">
        <v>352</v>
      </c>
      <c r="C6" s="288">
        <f>DKŽ_3!G73</f>
        <v>82165.009999999966</v>
      </c>
    </row>
    <row r="7" spans="1:3" x14ac:dyDescent="0.25">
      <c r="A7" s="286">
        <v>4</v>
      </c>
      <c r="B7" s="287" t="s">
        <v>409</v>
      </c>
      <c r="C7" s="288">
        <f>DKŽ_4!G59</f>
        <v>258268.18</v>
      </c>
    </row>
    <row r="8" spans="1:3" x14ac:dyDescent="0.25">
      <c r="A8" s="286">
        <v>5</v>
      </c>
      <c r="B8" s="287" t="s">
        <v>410</v>
      </c>
      <c r="C8" s="288">
        <f>DKŽ_5!G20</f>
        <v>208.75</v>
      </c>
    </row>
    <row r="9" spans="1:3" x14ac:dyDescent="0.25">
      <c r="A9" s="286">
        <v>6</v>
      </c>
      <c r="B9" s="287" t="s">
        <v>422</v>
      </c>
      <c r="C9" s="288">
        <f>DKŽ_6!G30</f>
        <v>209999.41</v>
      </c>
    </row>
    <row r="10" spans="1:3" x14ac:dyDescent="0.25">
      <c r="A10" s="286">
        <v>7</v>
      </c>
      <c r="B10" s="287" t="s">
        <v>659</v>
      </c>
      <c r="C10" s="288">
        <f>DKŽ_7!G43</f>
        <v>302883.43</v>
      </c>
    </row>
    <row r="11" spans="1:3" ht="38.25" x14ac:dyDescent="0.25">
      <c r="A11" s="285" t="s">
        <v>81</v>
      </c>
      <c r="B11" s="289" t="s">
        <v>85</v>
      </c>
      <c r="C11" s="290">
        <f>ROUND(SUM(C4:C10),2)</f>
        <v>4962956.1900000004</v>
      </c>
    </row>
    <row r="12" spans="1:3" x14ac:dyDescent="0.25">
      <c r="A12" s="291"/>
      <c r="B12" s="291"/>
      <c r="C12" s="291"/>
    </row>
    <row r="13" spans="1:3" ht="74.45" customHeight="1" x14ac:dyDescent="0.25">
      <c r="A13" s="321" t="s">
        <v>91</v>
      </c>
      <c r="B13" s="321"/>
      <c r="C13" s="321"/>
    </row>
    <row r="14" spans="1:3" x14ac:dyDescent="0.25">
      <c r="A14" s="292"/>
      <c r="B14" s="292"/>
      <c r="C14" s="292"/>
    </row>
    <row r="15" spans="1:3" x14ac:dyDescent="0.25">
      <c r="A15" s="291"/>
      <c r="B15" s="291"/>
      <c r="C15" s="293" t="s">
        <v>82</v>
      </c>
    </row>
    <row r="16" spans="1:3" ht="3.95" customHeight="1" x14ac:dyDescent="0.25">
      <c r="A16" s="291"/>
      <c r="B16" s="291"/>
      <c r="C16" s="291"/>
    </row>
    <row r="17" spans="1:3" ht="187.5" customHeight="1" x14ac:dyDescent="0.25">
      <c r="A17" s="319" t="s">
        <v>686</v>
      </c>
      <c r="B17" s="320"/>
      <c r="C17" s="320"/>
    </row>
    <row r="18" spans="1:3" ht="124.5" customHeight="1" x14ac:dyDescent="0.25">
      <c r="A18" s="311" t="s">
        <v>83</v>
      </c>
      <c r="B18" s="312"/>
      <c r="C18" s="312"/>
    </row>
    <row r="19" spans="1:3" ht="68.45" customHeight="1" x14ac:dyDescent="0.25">
      <c r="A19" s="313" t="s">
        <v>84</v>
      </c>
      <c r="B19" s="314"/>
      <c r="C19" s="314"/>
    </row>
    <row r="20" spans="1:3" ht="190.15" customHeight="1" x14ac:dyDescent="0.25"/>
  </sheetData>
  <sheetProtection algorithmName="SHA-512" hashValue="5hk8wJ4+KxqTr12bkNvCXhV8j1F0YT9Wz/hCkmQsJsxCvWQ0pI1hSExW8mpDLBMChLbAtGgWdz3BFatb7B9QbA==" saltValue="OyRABe79k3qQra4gtyl6xA==" spinCount="100000" sheet="1" objects="1" scenarios="1"/>
  <mergeCells count="6">
    <mergeCell ref="A18:C18"/>
    <mergeCell ref="A19:C19"/>
    <mergeCell ref="A1:C1"/>
    <mergeCell ref="A2:C2"/>
    <mergeCell ref="A17:C17"/>
    <mergeCell ref="A13:C13"/>
  </mergeCells>
  <phoneticPr fontId="4"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DKŽ_1</vt:lpstr>
      <vt:lpstr>DKŽ_2</vt:lpstr>
      <vt:lpstr>DKŽ_3</vt:lpstr>
      <vt:lpstr>DKŽ_4</vt:lpstr>
      <vt:lpstr>DKŽ_5</vt:lpstr>
      <vt:lpstr>DKŽ_6</vt:lpstr>
      <vt:lpstr>DKŽ_7</vt:lpstr>
      <vt:lpstr>Santrauka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LAKD</dc:creator>
  <cp:lastModifiedBy>TRAKIMAS Vytautas</cp:lastModifiedBy>
  <dcterms:created xsi:type="dcterms:W3CDTF">2020-10-05T14:48:34Z</dcterms:created>
  <dcterms:modified xsi:type="dcterms:W3CDTF">2024-05-31T10:00:07Z</dcterms:modified>
</cp:coreProperties>
</file>